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G:\L\L_Business Alignment\2025\Ye12'2025\BIZ\"/>
    </mc:Choice>
  </mc:AlternateContent>
  <xr:revisionPtr revIDLastSave="0" documentId="13_ncr:1_{44FF7216-1984-42CB-B374-896CC0CFAE7C}" xr6:coauthVersionLast="47" xr6:coauthVersionMax="47" xr10:uidLastSave="{00000000-0000-0000-0000-000000000000}"/>
  <bookViews>
    <workbookView xWindow="-108" yWindow="-108" windowWidth="23256" windowHeight="12456" tabRatio="691" xr2:uid="{00000000-000D-0000-FFFF-FFFF00000000}"/>
  </bookViews>
  <sheets>
    <sheet name="BS" sheetId="1" r:id="rId1"/>
    <sheet name="PL" sheetId="5" r:id="rId2"/>
    <sheet name="Consolidated" sheetId="6" state="hidden" r:id="rId3"/>
    <sheet name="The Company only" sheetId="8" state="hidden" r:id="rId4"/>
    <sheet name="CE(C)" sheetId="10" r:id="rId5"/>
    <sheet name="CE(S)" sheetId="11" r:id="rId6"/>
    <sheet name="CF" sheetId="12" r:id="rId7"/>
    <sheet name="CI (1 statement)" sheetId="9" state="hidden" r:id="rId8"/>
  </sheets>
  <definedNames>
    <definedName name="CIQWBGuid" hidden="1">"f1fe436d-a390-41a1-90b2-87d42c64a958"</definedName>
    <definedName name="CIQWBInfo" hidden="1">"{ ""CIQVersion"":""9.51.3510.3078"" }"</definedName>
    <definedName name="_xlnm.Print_Area" localSheetId="0">BS!$A$1:$K$90</definedName>
    <definedName name="_xlnm.Print_Area" localSheetId="4">'CE(C)'!$A$1:$S$25</definedName>
    <definedName name="_xlnm.Print_Area" localSheetId="5">'CE(S)'!$A$1:$M$23</definedName>
    <definedName name="_xlnm.Print_Area" localSheetId="6">CF!$A$1:$K$63</definedName>
    <definedName name="_xlnm.Print_Area" localSheetId="7">'CI (1 statement)'!$A$1:$K$273</definedName>
    <definedName name="_xlnm.Print_Area" localSheetId="2">Consolidated!$A$1:$AK$42</definedName>
    <definedName name="_xlnm.Print_Area" localSheetId="1">PL!$A$1:$K$59</definedName>
    <definedName name="_xlnm.Print_Area" localSheetId="3">'The Company only'!$A$1:$AG$38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5" l="1"/>
  <c r="E47" i="1"/>
  <c r="G47" i="1"/>
  <c r="I47" i="1"/>
  <c r="K47" i="1"/>
  <c r="I55" i="12"/>
  <c r="I56" i="12" s="1"/>
  <c r="I48" i="12"/>
  <c r="I15" i="12"/>
  <c r="K18" i="11"/>
  <c r="Q19" i="10"/>
  <c r="E56" i="1"/>
  <c r="G48" i="12"/>
  <c r="K48" i="12"/>
  <c r="G56" i="12"/>
  <c r="K56" i="12"/>
  <c r="G18" i="12"/>
  <c r="G19" i="12"/>
  <c r="G14" i="5"/>
  <c r="I14" i="5"/>
  <c r="K14" i="5"/>
  <c r="G23" i="5"/>
  <c r="I23" i="5"/>
  <c r="K23" i="5"/>
  <c r="G36" i="5"/>
  <c r="I36" i="5"/>
  <c r="K36" i="5"/>
  <c r="G16" i="1"/>
  <c r="I16" i="1"/>
  <c r="K16" i="1"/>
  <c r="K29" i="1" s="1"/>
  <c r="G25" i="1"/>
  <c r="G28" i="1" s="1"/>
  <c r="G29" i="1" s="1"/>
  <c r="I28" i="1"/>
  <c r="K28" i="1"/>
  <c r="I29" i="1" l="1"/>
  <c r="I24" i="5"/>
  <c r="I28" i="5" s="1"/>
  <c r="I30" i="5" s="1"/>
  <c r="I38" i="5" s="1"/>
  <c r="K24" i="5"/>
  <c r="K28" i="5" s="1"/>
  <c r="K30" i="5" s="1"/>
  <c r="K38" i="5" s="1"/>
  <c r="G24" i="5"/>
  <c r="G28" i="5" s="1"/>
  <c r="G30" i="5" s="1"/>
  <c r="G38" i="5" s="1"/>
  <c r="E48" i="12"/>
  <c r="E56" i="12"/>
  <c r="E23" i="5"/>
  <c r="E24" i="5" s="1"/>
  <c r="E28" i="5" s="1"/>
  <c r="E57" i="1"/>
  <c r="E28" i="1"/>
  <c r="E16" i="1"/>
  <c r="E29" i="1" l="1"/>
  <c r="M13" i="11" l="1"/>
  <c r="O15" i="10"/>
  <c r="S15" i="10" s="1"/>
  <c r="O22" i="10" l="1"/>
  <c r="G54" i="5" l="1"/>
  <c r="S22" i="10"/>
  <c r="K21" i="10"/>
  <c r="I21" i="10"/>
  <c r="G21" i="10"/>
  <c r="E21" i="10"/>
  <c r="O20" i="10"/>
  <c r="S20" i="10" s="1"/>
  <c r="Q21" i="10"/>
  <c r="E53" i="5" s="1"/>
  <c r="K48" i="5" l="1"/>
  <c r="K52" i="5" l="1"/>
  <c r="E36" i="5" l="1"/>
  <c r="I19" i="11" l="1"/>
  <c r="G19" i="11"/>
  <c r="E19" i="11"/>
  <c r="E14" i="10"/>
  <c r="E16" i="10" s="1"/>
  <c r="E18" i="10" s="1"/>
  <c r="G14" i="10"/>
  <c r="I14" i="10"/>
  <c r="I16" i="10" s="1"/>
  <c r="I18" i="10" s="1"/>
  <c r="K14" i="10"/>
  <c r="Q14" i="10"/>
  <c r="I23" i="10" l="1"/>
  <c r="E75" i="1" s="1"/>
  <c r="G75" i="1"/>
  <c r="L93" i="11"/>
  <c r="H93" i="11"/>
  <c r="M93" i="11" s="1"/>
  <c r="J58" i="11"/>
  <c r="F58" i="11"/>
  <c r="J34" i="11"/>
  <c r="N93" i="11" s="1"/>
  <c r="M20" i="11"/>
  <c r="I12" i="11"/>
  <c r="I14" i="11" s="1"/>
  <c r="I16" i="11" s="1"/>
  <c r="K77" i="1" s="1"/>
  <c r="G12" i="11"/>
  <c r="G14" i="11" s="1"/>
  <c r="G16" i="11" s="1"/>
  <c r="E12" i="11"/>
  <c r="E14" i="11" s="1"/>
  <c r="E16" i="11" s="1"/>
  <c r="K72" i="1" s="1"/>
  <c r="M11" i="11"/>
  <c r="K12" i="11"/>
  <c r="K14" i="11" s="1"/>
  <c r="K16" i="11" s="1"/>
  <c r="K78" i="1" s="1"/>
  <c r="M9" i="11"/>
  <c r="N94" i="10"/>
  <c r="J94" i="10"/>
  <c r="I94" i="10"/>
  <c r="H94" i="10"/>
  <c r="O94" i="10" s="1"/>
  <c r="L59" i="10"/>
  <c r="F59" i="10"/>
  <c r="P94" i="10"/>
  <c r="Q16" i="10"/>
  <c r="K16" i="10"/>
  <c r="K18" i="10" s="1"/>
  <c r="G77" i="1" s="1"/>
  <c r="G16" i="10"/>
  <c r="G18" i="10" s="1"/>
  <c r="G21" i="11" l="1"/>
  <c r="I73" i="1" s="1"/>
  <c r="K73" i="1"/>
  <c r="G23" i="10"/>
  <c r="E73" i="1" s="1"/>
  <c r="G73" i="1"/>
  <c r="Q18" i="10"/>
  <c r="G72" i="1"/>
  <c r="K23" i="10"/>
  <c r="E77" i="1" s="1"/>
  <c r="M16" i="11"/>
  <c r="E21" i="11"/>
  <c r="I72" i="1" s="1"/>
  <c r="M10" i="11"/>
  <c r="M12" i="11" s="1"/>
  <c r="M14" i="11" s="1"/>
  <c r="Q23" i="10" l="1"/>
  <c r="E81" i="1" s="1"/>
  <c r="G81" i="1"/>
  <c r="E23" i="10"/>
  <c r="E72" i="1" s="1"/>
  <c r="O11" i="10"/>
  <c r="Q24" i="10" l="1"/>
  <c r="S11" i="10"/>
  <c r="AE20" i="6" l="1"/>
  <c r="AG20" i="6" s="1"/>
  <c r="AK20" i="6" s="1"/>
  <c r="AG19" i="8"/>
  <c r="AE19" i="8"/>
  <c r="W80" i="1" l="1"/>
  <c r="W82" i="1" s="1"/>
  <c r="W56" i="1"/>
  <c r="W47" i="1"/>
  <c r="W28" i="1"/>
  <c r="W16" i="1"/>
  <c r="Q80" i="1"/>
  <c r="Q82" i="1" s="1"/>
  <c r="Q56" i="1"/>
  <c r="Q47" i="1"/>
  <c r="Q28" i="1"/>
  <c r="Q16" i="1"/>
  <c r="U80" i="1"/>
  <c r="U82" i="1" s="1"/>
  <c r="Y80" i="1"/>
  <c r="Y82" i="1" s="1"/>
  <c r="S80" i="1"/>
  <c r="S82" i="1" s="1"/>
  <c r="O80" i="1"/>
  <c r="O82" i="1" s="1"/>
  <c r="O56" i="1"/>
  <c r="S56" i="1"/>
  <c r="U56" i="1"/>
  <c r="Y56" i="1"/>
  <c r="Y47" i="1"/>
  <c r="U47" i="1"/>
  <c r="S47" i="1"/>
  <c r="O47" i="1"/>
  <c r="O28" i="1"/>
  <c r="S28" i="1"/>
  <c r="U28" i="1"/>
  <c r="Y28" i="1"/>
  <c r="Y16" i="1"/>
  <c r="U16" i="1"/>
  <c r="S16" i="1"/>
  <c r="O16" i="1"/>
  <c r="Y57" i="1" l="1"/>
  <c r="Y83" i="1" s="1"/>
  <c r="W57" i="1"/>
  <c r="W83" i="1" s="1"/>
  <c r="U57" i="1"/>
  <c r="U83" i="1" s="1"/>
  <c r="Q57" i="1"/>
  <c r="Q83" i="1" s="1"/>
  <c r="W29" i="1"/>
  <c r="S57" i="1"/>
  <c r="S83" i="1" s="1"/>
  <c r="S29" i="1"/>
  <c r="O29" i="1"/>
  <c r="Y29" i="1"/>
  <c r="U29" i="1"/>
  <c r="Q29" i="1"/>
  <c r="O57" i="1"/>
  <c r="O83" i="1" s="1"/>
  <c r="AC26" i="8"/>
  <c r="AA26" i="8"/>
  <c r="Y26" i="8"/>
  <c r="W26" i="8"/>
  <c r="U26" i="8"/>
  <c r="S26" i="8"/>
  <c r="Q26" i="8"/>
  <c r="O26" i="8"/>
  <c r="M26" i="8"/>
  <c r="K26" i="8"/>
  <c r="I26" i="8"/>
  <c r="G26" i="8"/>
  <c r="E26" i="8"/>
  <c r="AE25" i="8"/>
  <c r="AE26" i="8" s="1"/>
  <c r="AC14" i="8"/>
  <c r="AA14" i="8"/>
  <c r="Y14" i="8"/>
  <c r="W14" i="8"/>
  <c r="U14" i="8"/>
  <c r="S14" i="8"/>
  <c r="Q14" i="8"/>
  <c r="O14" i="8"/>
  <c r="M14" i="8"/>
  <c r="K14" i="8"/>
  <c r="I14" i="8"/>
  <c r="G14" i="8"/>
  <c r="E14" i="8"/>
  <c r="AE13" i="8"/>
  <c r="AG13" i="8" s="1"/>
  <c r="AG14" i="8" s="1"/>
  <c r="AI15" i="6"/>
  <c r="AC15" i="6"/>
  <c r="AA15" i="6"/>
  <c r="Y15" i="6"/>
  <c r="W15" i="6"/>
  <c r="U15" i="6"/>
  <c r="S15" i="6"/>
  <c r="Q15" i="6"/>
  <c r="O15" i="6"/>
  <c r="M15" i="6"/>
  <c r="K15" i="6"/>
  <c r="I15" i="6"/>
  <c r="G15" i="6"/>
  <c r="E15" i="6"/>
  <c r="AG14" i="6"/>
  <c r="AG15" i="6" s="1"/>
  <c r="AE14" i="6"/>
  <c r="AE15" i="6" s="1"/>
  <c r="AG25" i="8" l="1"/>
  <c r="AG26" i="8" s="1"/>
  <c r="AE14" i="8"/>
  <c r="AK14" i="6"/>
  <c r="AK15" i="6" s="1"/>
  <c r="AI27" i="6"/>
  <c r="AC27" i="6"/>
  <c r="AA27" i="6"/>
  <c r="Y27" i="6"/>
  <c r="W27" i="6"/>
  <c r="U27" i="6"/>
  <c r="S27" i="6"/>
  <c r="Q27" i="6"/>
  <c r="O27" i="6"/>
  <c r="M27" i="6"/>
  <c r="K27" i="6"/>
  <c r="I27" i="6"/>
  <c r="G27" i="6"/>
  <c r="E27" i="6"/>
  <c r="AE26" i="6"/>
  <c r="AG26" i="6" s="1"/>
  <c r="AK26" i="6" s="1"/>
  <c r="AK27" i="6" s="1"/>
  <c r="AG27" i="6" l="1"/>
  <c r="AE27" i="6"/>
  <c r="K43" i="9"/>
  <c r="I43" i="9"/>
  <c r="G43" i="9"/>
  <c r="E43" i="9"/>
  <c r="G125" i="9" l="1"/>
  <c r="E125" i="9"/>
  <c r="K105" i="9"/>
  <c r="I105" i="9"/>
  <c r="G105" i="9"/>
  <c r="E105" i="9"/>
  <c r="K80" i="9"/>
  <c r="I80" i="9"/>
  <c r="G80" i="9"/>
  <c r="E80" i="9"/>
  <c r="G121" i="9"/>
  <c r="E121" i="9"/>
  <c r="G37" i="9"/>
  <c r="G39" i="9" s="1"/>
  <c r="K32" i="9"/>
  <c r="I32" i="9"/>
  <c r="G32" i="9"/>
  <c r="E32" i="9"/>
  <c r="K17" i="9"/>
  <c r="I17" i="9"/>
  <c r="G17" i="9"/>
  <c r="E17" i="9"/>
  <c r="AE35" i="8"/>
  <c r="AG35" i="8" s="1"/>
  <c r="AE34" i="8"/>
  <c r="AG34" i="8" s="1"/>
  <c r="AE33" i="8"/>
  <c r="AG33" i="8" s="1"/>
  <c r="AE31" i="8"/>
  <c r="AG31" i="8" s="1"/>
  <c r="AE32" i="8"/>
  <c r="AG32" i="8" s="1"/>
  <c r="AE30" i="8"/>
  <c r="AG30" i="8" s="1"/>
  <c r="AE28" i="8"/>
  <c r="AG28" i="8" s="1"/>
  <c r="AE27" i="8"/>
  <c r="AG27" i="8" s="1"/>
  <c r="AE21" i="8"/>
  <c r="AG21" i="8" s="1"/>
  <c r="AE20" i="8"/>
  <c r="AG20" i="8" s="1"/>
  <c r="AE18" i="8"/>
  <c r="AG18" i="8" s="1"/>
  <c r="AE16" i="8"/>
  <c r="AG16" i="8" s="1"/>
  <c r="AE15" i="8"/>
  <c r="O29" i="8"/>
  <c r="O17" i="8"/>
  <c r="O22" i="8" s="1"/>
  <c r="AC29" i="8"/>
  <c r="AC17" i="8"/>
  <c r="AC22" i="8" s="1"/>
  <c r="AA29" i="8"/>
  <c r="AA17" i="8"/>
  <c r="AA22" i="8" s="1"/>
  <c r="Y29" i="8"/>
  <c r="Y36" i="8" s="1"/>
  <c r="Y17" i="8"/>
  <c r="Y22" i="8" s="1"/>
  <c r="W29" i="8"/>
  <c r="W17" i="8"/>
  <c r="W22" i="8" s="1"/>
  <c r="U29" i="8"/>
  <c r="U17" i="8"/>
  <c r="U22" i="8" s="1"/>
  <c r="S29" i="8"/>
  <c r="S17" i="8"/>
  <c r="S22" i="8" s="1"/>
  <c r="Q29" i="8"/>
  <c r="Q17" i="8"/>
  <c r="Q22" i="8" s="1"/>
  <c r="M29" i="8"/>
  <c r="M17" i="8"/>
  <c r="M22" i="8" s="1"/>
  <c r="K29" i="8"/>
  <c r="K17" i="8"/>
  <c r="K22" i="8" s="1"/>
  <c r="I29" i="8"/>
  <c r="I17" i="8"/>
  <c r="I22" i="8" s="1"/>
  <c r="G29" i="8"/>
  <c r="G17" i="8"/>
  <c r="G22" i="8" s="1"/>
  <c r="E29" i="8"/>
  <c r="E17" i="8"/>
  <c r="E22" i="8" s="1"/>
  <c r="AE38" i="6"/>
  <c r="AG38" i="6" s="1"/>
  <c r="AK38" i="6" s="1"/>
  <c r="AE37" i="6"/>
  <c r="AG37" i="6" s="1"/>
  <c r="AK37" i="6" s="1"/>
  <c r="AE36" i="6"/>
  <c r="AG36" i="6" s="1"/>
  <c r="AK36" i="6" s="1"/>
  <c r="AE35" i="6"/>
  <c r="AG35" i="6" s="1"/>
  <c r="AK35" i="6" s="1"/>
  <c r="AE34" i="6"/>
  <c r="AG34" i="6" s="1"/>
  <c r="AK34" i="6" s="1"/>
  <c r="AE32" i="6"/>
  <c r="AG32" i="6" s="1"/>
  <c r="AK32" i="6" s="1"/>
  <c r="AE33" i="6"/>
  <c r="AG33" i="6" s="1"/>
  <c r="AK33" i="6" s="1"/>
  <c r="AE31" i="6"/>
  <c r="AG31" i="6" s="1"/>
  <c r="AK31" i="6" s="1"/>
  <c r="AE29" i="6"/>
  <c r="AG29" i="6" s="1"/>
  <c r="AK29" i="6" s="1"/>
  <c r="AE28" i="6"/>
  <c r="AG28" i="6" s="1"/>
  <c r="AE22" i="6"/>
  <c r="AG22" i="6" s="1"/>
  <c r="AK22" i="6" s="1"/>
  <c r="AE21" i="6"/>
  <c r="AG21" i="6" s="1"/>
  <c r="AK21" i="6" s="1"/>
  <c r="AE19" i="6"/>
  <c r="AG19" i="6" s="1"/>
  <c r="AK19" i="6" s="1"/>
  <c r="AE17" i="6"/>
  <c r="AG17" i="6" s="1"/>
  <c r="AK17" i="6" s="1"/>
  <c r="AE16" i="6"/>
  <c r="AG16" i="6" s="1"/>
  <c r="AI30" i="6"/>
  <c r="AI39" i="6" s="1"/>
  <c r="AC30" i="6"/>
  <c r="AC39" i="6" s="1"/>
  <c r="AA30" i="6"/>
  <c r="AA39" i="6" s="1"/>
  <c r="Y30" i="6"/>
  <c r="Y39" i="6" s="1"/>
  <c r="W30" i="6"/>
  <c r="W39" i="6" s="1"/>
  <c r="U30" i="6"/>
  <c r="U39" i="6" s="1"/>
  <c r="S30" i="6"/>
  <c r="S39" i="6" s="1"/>
  <c r="Q30" i="6"/>
  <c r="Q39" i="6" s="1"/>
  <c r="O30" i="6"/>
  <c r="O39" i="6" s="1"/>
  <c r="AI18" i="6"/>
  <c r="AI23" i="6" s="1"/>
  <c r="AC18" i="6"/>
  <c r="AC23" i="6" s="1"/>
  <c r="AA18" i="6"/>
  <c r="AA23" i="6" s="1"/>
  <c r="Y18" i="6"/>
  <c r="Y23" i="6" s="1"/>
  <c r="W18" i="6"/>
  <c r="W23" i="6" s="1"/>
  <c r="U18" i="6"/>
  <c r="U23" i="6" s="1"/>
  <c r="S18" i="6"/>
  <c r="S23" i="6" s="1"/>
  <c r="Q18" i="6"/>
  <c r="Q23" i="6" s="1"/>
  <c r="O18" i="6"/>
  <c r="O23" i="6" s="1"/>
  <c r="M30" i="6"/>
  <c r="M39" i="6" s="1"/>
  <c r="M18" i="6"/>
  <c r="M23" i="6" s="1"/>
  <c r="K30" i="6"/>
  <c r="K39" i="6" s="1"/>
  <c r="K18" i="6"/>
  <c r="K23" i="6" s="1"/>
  <c r="I30" i="6"/>
  <c r="I39" i="6" s="1"/>
  <c r="I18" i="6"/>
  <c r="I23" i="6" s="1"/>
  <c r="G30" i="6"/>
  <c r="G39" i="6" s="1"/>
  <c r="G18" i="6"/>
  <c r="G23" i="6" s="1"/>
  <c r="E30" i="6"/>
  <c r="E39" i="6" s="1"/>
  <c r="E18" i="6"/>
  <c r="E23" i="6" s="1"/>
  <c r="K80" i="1"/>
  <c r="K82" i="1" s="1"/>
  <c r="K56" i="1"/>
  <c r="I56" i="1"/>
  <c r="G56" i="1"/>
  <c r="AE17" i="8" l="1"/>
  <c r="AE22" i="8" s="1"/>
  <c r="K57" i="1"/>
  <c r="K83" i="1" s="1"/>
  <c r="E36" i="8"/>
  <c r="K36" i="8"/>
  <c r="AG15" i="8"/>
  <c r="AG17" i="8" s="1"/>
  <c r="AG22" i="8" s="1"/>
  <c r="Q36" i="8"/>
  <c r="AE30" i="6"/>
  <c r="AE39" i="6" s="1"/>
  <c r="G36" i="8"/>
  <c r="M36" i="8"/>
  <c r="AC36" i="8"/>
  <c r="U36" i="8"/>
  <c r="E33" i="9"/>
  <c r="E37" i="9" s="1"/>
  <c r="E39" i="9" s="1"/>
  <c r="O36" i="8"/>
  <c r="AG29" i="8"/>
  <c r="I36" i="8"/>
  <c r="S36" i="8"/>
  <c r="W36" i="8"/>
  <c r="AA36" i="8"/>
  <c r="AE29" i="8"/>
  <c r="AE36" i="8" s="1"/>
  <c r="AK28" i="6"/>
  <c r="AK30" i="6" s="1"/>
  <c r="AG30" i="6"/>
  <c r="AG39" i="6" s="1"/>
  <c r="AE18" i="6"/>
  <c r="AE23" i="6" s="1"/>
  <c r="G57" i="1"/>
  <c r="I57" i="1"/>
  <c r="I106" i="9"/>
  <c r="K106" i="9"/>
  <c r="G33" i="9"/>
  <c r="I33" i="9"/>
  <c r="I37" i="9" s="1"/>
  <c r="I39" i="9" s="1"/>
  <c r="K33" i="9"/>
  <c r="K37" i="9" s="1"/>
  <c r="K39" i="9" s="1"/>
  <c r="E106" i="9"/>
  <c r="G106" i="9"/>
  <c r="G108" i="9" s="1"/>
  <c r="AG18" i="6"/>
  <c r="AG23" i="6" s="1"/>
  <c r="AK16" i="6"/>
  <c r="AK18" i="6" s="1"/>
  <c r="AK23" i="6" s="1"/>
  <c r="K84" i="1" l="1"/>
  <c r="AK39" i="6"/>
  <c r="I108" i="9"/>
  <c r="AG36" i="8"/>
  <c r="E108" i="9"/>
  <c r="K108" i="9"/>
  <c r="K123" i="9" s="1"/>
  <c r="I123" i="9"/>
  <c r="M18" i="11"/>
  <c r="G8" i="12" l="1"/>
  <c r="G21" i="12" s="1"/>
  <c r="G31" i="12" s="1"/>
  <c r="I8" i="12"/>
  <c r="I21" i="12" s="1"/>
  <c r="I31" i="12" s="1"/>
  <c r="I52" i="5"/>
  <c r="I57" i="5" s="1"/>
  <c r="K8" i="12"/>
  <c r="K21" i="12" s="1"/>
  <c r="K31" i="12" s="1"/>
  <c r="E8" i="12"/>
  <c r="E21" i="12" s="1"/>
  <c r="E31" i="12" s="1"/>
  <c r="E30" i="5"/>
  <c r="E33" i="12" l="1"/>
  <c r="E57" i="12" s="1"/>
  <c r="E60" i="12" s="1"/>
  <c r="E61" i="12" s="1"/>
  <c r="G33" i="12"/>
  <c r="G57" i="12" s="1"/>
  <c r="G60" i="12" s="1"/>
  <c r="G61" i="12" s="1"/>
  <c r="E38" i="5"/>
  <c r="E54" i="5" s="1"/>
  <c r="E52" i="5" s="1"/>
  <c r="E57" i="5" s="1"/>
  <c r="E48" i="5"/>
  <c r="M19" i="10" s="1"/>
  <c r="I33" i="12"/>
  <c r="K33" i="12"/>
  <c r="K57" i="12" s="1"/>
  <c r="K60" i="12" s="1"/>
  <c r="K61" i="12" s="1"/>
  <c r="I48" i="5"/>
  <c r="K17" i="11" s="1"/>
  <c r="I57" i="12" l="1"/>
  <c r="I60" i="12" s="1"/>
  <c r="I61" i="12" s="1"/>
  <c r="O19" i="10"/>
  <c r="M21" i="10"/>
  <c r="E50" i="5"/>
  <c r="K19" i="11"/>
  <c r="K21" i="11" s="1"/>
  <c r="I78" i="1" s="1"/>
  <c r="M17" i="11"/>
  <c r="M19" i="11" s="1"/>
  <c r="S19" i="10" l="1"/>
  <c r="O21" i="10"/>
  <c r="O13" i="10"/>
  <c r="O12" i="10"/>
  <c r="S21" i="10" l="1"/>
  <c r="G52" i="5" s="1"/>
  <c r="G48" i="5"/>
  <c r="G50" i="5" s="1"/>
  <c r="S13" i="10"/>
  <c r="M14" i="10"/>
  <c r="M16" i="10" s="1"/>
  <c r="M18" i="10" s="1"/>
  <c r="S12" i="10"/>
  <c r="S14" i="10" s="1"/>
  <c r="S16" i="10" s="1"/>
  <c r="S18" i="10" s="1"/>
  <c r="O14" i="10"/>
  <c r="O16" i="10" s="1"/>
  <c r="O18" i="10" s="1"/>
  <c r="G78" i="1" l="1"/>
  <c r="G80" i="1" s="1"/>
  <c r="G82" i="1" s="1"/>
  <c r="G83" i="1" s="1"/>
  <c r="G84" i="1" s="1"/>
  <c r="M23" i="10"/>
  <c r="E78" i="1" s="1"/>
  <c r="AB78" i="1" s="1"/>
  <c r="AB81" i="1" s="1"/>
  <c r="E80" i="1" l="1"/>
  <c r="S23" i="10"/>
  <c r="O23" i="10"/>
  <c r="E82" i="1" l="1"/>
  <c r="S24" i="10" s="1"/>
  <c r="O24" i="10"/>
  <c r="M21" i="11"/>
  <c r="I21" i="11"/>
  <c r="I77" i="1" s="1"/>
  <c r="I80" i="1" s="1"/>
  <c r="E83" i="1" l="1"/>
  <c r="E84" i="1" s="1"/>
  <c r="I82" i="1"/>
  <c r="I83" i="1" s="1"/>
  <c r="I8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A79" authorId="0" shapeId="0" xr:uid="{298AEB21-C89B-42E4-9E41-C1E3A256F8EC}">
      <text>
        <r>
          <rPr>
            <b/>
            <sz val="8"/>
            <color indexed="81"/>
            <rFont val="Tahoma"/>
            <family val="2"/>
          </rPr>
          <t>Other component of equity สะสม</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Ernst &amp; Young</author>
    <author>Panupong S.</author>
    <author>EY</author>
  </authors>
  <commentList>
    <comment ref="AC10" authorId="0" shapeId="0" xr:uid="{00000000-0006-0000-0400-000001000000}">
      <text>
        <r>
          <rPr>
            <sz val="12"/>
            <color indexed="81"/>
            <rFont val="Tahoma"/>
            <family val="2"/>
          </rPr>
          <t>แยกประเภทตามความเหมาะสม</t>
        </r>
        <r>
          <rPr>
            <sz val="8"/>
            <color indexed="81"/>
            <rFont val="Tahoma"/>
            <family val="2"/>
          </rPr>
          <t xml:space="preserve">
</t>
        </r>
      </text>
    </comment>
    <comment ref="K11" authorId="1" shapeId="0" xr:uid="{E976AFFA-3D7C-4EA2-9E39-4EF8D33F5496}">
      <text>
        <r>
          <rPr>
            <sz val="9"/>
            <color indexed="81"/>
            <rFont val="Tahoma"/>
            <family val="2"/>
          </rPr>
          <t>แยกประเภทตามความเหมาะสม
ให้สอดคล้องกับหน้างบ</t>
        </r>
      </text>
    </comment>
    <comment ref="S12" authorId="2" shapeId="0" xr:uid="{07B55251-F8B4-498B-933B-D33713D2BDCF}">
      <text>
        <r>
          <rPr>
            <sz val="9"/>
            <color indexed="81"/>
            <rFont val="Tahoma"/>
            <family val="2"/>
          </rPr>
          <t>Both FVOCI Debt and FVOCI Equity instrument.
Change in FV of hedging instrument of Fair value hedge on FVOCI equity investment is recognised here</t>
        </r>
      </text>
    </comment>
    <comment ref="A36" authorId="2" shapeId="0" xr:uid="{AF152E38-0A72-4748-B1B1-C80D13141980}">
      <text>
        <r>
          <rPr>
            <sz val="9"/>
            <color indexed="81"/>
            <rFont val="Tahoma"/>
            <family val="2"/>
          </rPr>
          <t>When hedged item is recognised as non-financial assets/liabilities, cashflow hedge reserve would be reclassified to initail cost of hedged item</t>
        </r>
      </text>
    </comment>
    <comment ref="A38" authorId="2" shapeId="0" xr:uid="{75505646-7BD4-429A-B1DD-AD16F081B7EC}">
      <text>
        <r>
          <rPr>
            <sz val="9"/>
            <color indexed="81"/>
            <rFont val="Tahoma"/>
            <family val="2"/>
          </rPr>
          <t>e.g.
- revaluation surplus of PPE
- Transfer of fair value reserve of equity instruments designated at FVOCI &gt;&gt; When FVOCI equity investment are sold/derecognised, FV reserve will be transfered to 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Panupong S.</author>
    <author>Ernst &amp; Young</author>
    <author>EY</author>
  </authors>
  <commentList>
    <comment ref="AA8" authorId="0" shapeId="0" xr:uid="{64816CF7-CD72-45A7-BF6D-8E6F21D2FB97}">
      <text>
        <r>
          <rPr>
            <sz val="9"/>
            <color indexed="81"/>
            <rFont val="Tahoma"/>
            <family val="2"/>
          </rPr>
          <t>กรณีที่ใช้ Equity method
บนงบเดี่ยว</t>
        </r>
      </text>
    </comment>
    <comment ref="AC9" authorId="1" shapeId="0" xr:uid="{A4B9F781-2DEF-45E5-9DFD-894980A4CD96}">
      <text>
        <r>
          <rPr>
            <sz val="12"/>
            <color indexed="81"/>
            <rFont val="Tahoma"/>
            <family val="2"/>
          </rPr>
          <t>แยกประเภทตามความเหมาะสม</t>
        </r>
        <r>
          <rPr>
            <sz val="8"/>
            <color indexed="81"/>
            <rFont val="Tahoma"/>
            <family val="2"/>
          </rPr>
          <t xml:space="preserve">
</t>
        </r>
      </text>
    </comment>
    <comment ref="K10" authorId="0" shapeId="0" xr:uid="{3B190906-DB44-495B-8FFF-A12B12AD1AEC}">
      <text>
        <r>
          <rPr>
            <sz val="9"/>
            <color indexed="81"/>
            <rFont val="Tahoma"/>
            <family val="2"/>
          </rPr>
          <t>แยกประเภทตามความเหมาะสม
ให้สอดคล้องกับหน้างบ</t>
        </r>
      </text>
    </comment>
    <comment ref="S11" authorId="2" shapeId="0" xr:uid="{D986BEDB-7CC8-48AF-92A5-FB739AF4FB9C}">
      <text>
        <r>
          <rPr>
            <sz val="9"/>
            <color indexed="81"/>
            <rFont val="Tahoma"/>
            <family val="2"/>
          </rPr>
          <t>Both FVOCI Debt and FVOCI Equity instrument.
Change in FV of hedging instrument of Fair value hedge on FVOCI equity investment is recognised here</t>
        </r>
      </text>
    </comment>
    <comment ref="A33" authorId="2" shapeId="0" xr:uid="{BD5D140C-654A-4992-99E6-ABE2796A766B}">
      <text>
        <r>
          <rPr>
            <sz val="9"/>
            <color indexed="81"/>
            <rFont val="Tahoma"/>
            <family val="2"/>
          </rPr>
          <t>When hedged item is recognised as non-financial assets/liabilities, cashflow hedge reserve would be reclassified to initail cost of hedged item</t>
        </r>
      </text>
    </comment>
    <comment ref="A35" authorId="2" shapeId="0" xr:uid="{5E486A60-2984-4FBA-BDF1-EBFC2B64ED42}">
      <text>
        <r>
          <rPr>
            <sz val="9"/>
            <color indexed="81"/>
            <rFont val="Tahoma"/>
            <family val="2"/>
          </rPr>
          <t>e.g.
- revaluation surplus of PPE
- Transfer of fair value reserve of equity instruments designated at FVOCI &gt;&gt; When FVOCI equity investment are sold/derecognised, FV reserve will be transfered to RE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PSK</author>
    <author>EY</author>
    <author>Pentip Sirathanaran</author>
    <author>Paowarin Whangsatian</author>
    <author>Palida Duangprateep</author>
    <author>Thanyaluk.Suenitikul</author>
    <author>Ernst &amp; Young</author>
  </authors>
  <commentList>
    <comment ref="A12" authorId="0" shapeId="0" xr:uid="{1D12800A-7EDF-42CF-9CC8-B8337EBF8E83}">
      <text>
        <r>
          <rPr>
            <sz val="9"/>
            <color indexed="81"/>
            <rFont val="Tahoma"/>
            <family val="2"/>
          </rPr>
          <t>รายได้ตาม TFRS 15</t>
        </r>
      </text>
    </comment>
    <comment ref="A13" authorId="0" shapeId="0" xr:uid="{5AFEE522-7469-4E85-9916-5A91D0FA8736}">
      <text>
        <r>
          <rPr>
            <sz val="9"/>
            <color indexed="81"/>
            <rFont val="Tahoma"/>
            <family val="2"/>
          </rPr>
          <t>รายได้ตาม TFRS 16 - ถ้าบริษัทฯมีค่าเช่ารับเป็นรายได้สำคัญ ควรแยกบรรทัดออกมา ไม่แสดงปนกับรายได้ที่รับรู้ตาม TFRS 15 (ถ้าไม่มีสาระสำคัญ &gt;&gt; แสดงไว้ในรายได้อื่น)</t>
        </r>
      </text>
    </comment>
    <comment ref="A14" authorId="1" shapeId="0" xr:uid="{A10AC894-9481-47A5-9D91-A0ABB99BD127}">
      <text>
        <r>
          <rPr>
            <sz val="9"/>
            <color indexed="81"/>
            <rFont val="Tahoma"/>
            <family val="2"/>
          </rPr>
          <t>Good Group presented in Other income</t>
        </r>
      </text>
    </comment>
    <comment ref="A15" authorId="2" shapeId="0" xr:uid="{C9B97F34-5106-4260-8743-4D8A62D55D4F}">
      <text>
        <r>
          <rPr>
            <sz val="9"/>
            <color indexed="81"/>
            <rFont val="Tahoma"/>
            <family val="2"/>
          </rPr>
          <t>หากยอดมีสาระสำคัญ ให้เปิดบรรทัดแยกต่างหาก (TAS 1.82) เช่น สถาบันการเงิน</t>
        </r>
      </text>
    </comment>
    <comment ref="A16" authorId="0" shapeId="0" xr:uid="{BB2608A0-9D1A-4C5F-A3F6-12D38E4021F8}">
      <text>
        <r>
          <rPr>
            <sz val="10"/>
            <color indexed="81"/>
            <rFont val="Tahoma"/>
            <family val="2"/>
          </rPr>
          <t xml:space="preserve">ประกอบด้วย 
  - กำไร (สุทธิ) จากตราสารอนุพันธ์
  - กำไร (สุทธิ) จากการปรับมูลค่ายุติธรรมของเครื่องมือที่ใช้ป้องกันความเสี่ยงบนส่วนที่ไม่มีประสิทธิผลในการป้องกันความเสี่ยงในกระแสเงินสด  
  - กำไร (สุทธิ) จากการปรับมูลค่ายุติธรรมของเครื่องมือที่ใช้ในการป้องกันความเสี่ยงบนการป้องกันความเสี่ยงในมูลค่ายุติธรรม
  - กำไร (สุทธิ) จากการปรับมูลค่ายุติธรรมของรายการที่มีการป้องกันความเสี่ยงบนการป้องกันความเสี่ยงในมูลค่ายุติธรรม
  - กำไร (สุทธิ) จากตราสารทุน/ตราสารหนี้ที่กำหนดให้วัดมูลค่าด้วยมูลค่ายุติธรรมผ่านกำไรหรือขาดทุน
  - กำไร (สุทธิ) จากการขายตราสารหนี้ที่กำหนดให้วัดมูลค่าด้วยมูลค่ายุติธรรมผ่านกำไรขาดทุนเบ็ดเสร็จอื่น
  - กำไร (สุทธิ) จากอัตราแลกเปลี่ยน
</t>
        </r>
      </text>
    </comment>
    <comment ref="A23" authorId="3" shapeId="0" xr:uid="{39047A0D-04C7-49F9-812E-1F782FDB95AF}">
      <text>
        <r>
          <rPr>
            <sz val="9"/>
            <color indexed="81"/>
            <rFont val="Tahoma"/>
            <family val="2"/>
          </rPr>
          <t>Required to present on PL by TAS1.
impairment losses / (reversal of impairment loss) / (impairment gains)
Good Group present it in Admin exp</t>
        </r>
      </text>
    </comment>
    <comment ref="A24" authorId="3" shapeId="0" xr:uid="{2AA05E8E-3399-4C2D-86F4-F9A97E20B97F}">
      <text>
        <r>
          <rPr>
            <sz val="9"/>
            <color indexed="81"/>
            <rFont val="Tahoma"/>
            <family val="2"/>
          </rPr>
          <t>Required to present on PL by TAS1.
If amount is material , the entity shall present gains and lossess separately
Good group present it in other income (immat)</t>
        </r>
      </text>
    </comment>
    <comment ref="A26" authorId="3" shapeId="0" xr:uid="{FC590BB1-0600-4AD0-94B4-9542A8E3FD62}">
      <text>
        <r>
          <rPr>
            <sz val="9"/>
            <color indexed="81"/>
            <rFont val="Tahoma"/>
            <family val="2"/>
          </rPr>
          <t>Reclassified from amortised cost to FVTPL
Required to present on PL by TAS1.
If amount is material , the entity shall present gains and lossess separately</t>
        </r>
      </text>
    </comment>
    <comment ref="A27" authorId="0" shapeId="0" xr:uid="{6B5DD570-EBC8-4383-81C6-65DAFB425446}">
      <text>
        <r>
          <rPr>
            <sz val="9"/>
            <color indexed="81"/>
            <rFont val="Tahoma"/>
            <family val="2"/>
          </rPr>
          <t>Debt instrument ที่เปลี่ยน Business model (rare case)</t>
        </r>
      </text>
    </comment>
    <comment ref="A28" authorId="3" shapeId="0" xr:uid="{D2CD525B-D1A3-42DE-8F80-04E1F77AC192}">
      <text>
        <r>
          <rPr>
            <sz val="9"/>
            <color indexed="81"/>
            <rFont val="Tahoma"/>
            <family val="2"/>
          </rPr>
          <t>Reclassified from FVOCI to FVTPL (Recycling OCI ของ Debt instrument)
Required to present on PL by TAS1.
If amount is material , the entity shall present gains and lossess separately</t>
        </r>
      </text>
    </comment>
    <comment ref="A30" authorId="3" shapeId="0" xr:uid="{2112B909-9217-4B1E-8B7B-1F021A58AD8F}">
      <text>
        <r>
          <rPr>
            <sz val="9"/>
            <color indexed="81"/>
            <rFont val="Tahoma"/>
            <family val="2"/>
          </rPr>
          <t>Hedging gain/loss ของ hedge of group of items
Only when hedged item recognised in PL, cumulative change in fair value of hedging instrument would be reclassified to PL.
TAS1 does not require to present on PL. 
It is presented on PL as followin DBD's fs template</t>
        </r>
      </text>
    </comment>
    <comment ref="A31" authorId="4" shapeId="0" xr:uid="{F1FB7898-0B7C-4FE3-A47F-B5F6491DFFB2}">
      <text>
        <r>
          <rPr>
            <sz val="10"/>
            <color indexed="81"/>
            <rFont val="Tahoma"/>
            <family val="2"/>
          </rPr>
          <t xml:space="preserve">ประกอบด้วย 
  - ขาดทุน (สุทธิ) จากตราสารอนุพันธ์
  - ขาดทุน (สุทธิ) จากการปรับมูลค่ายุติธรรมของเครื่องมือที่ใช้ป้องกันความเสี่ยงบนส่วนที่ไม่มีประสิทธิผลในการป้องกันความเสี่ยงในกระแสเงินสด  
  - ขาดทุน (สุทธิ) จากการปรับมูลค่ายุติธรรมของเครื่องมือที่ใช้ในการป้องกันความเสี่ยงบนการป้องกันความเสี่ยงในมูลค่ายุติธรรม
  - ขาดทุน (สุทธิ) จากการปรับมูลค่ายุติธรรมของรายการที่มีการป้องกันความเสี่ยงบนการป้องกันความเสี่ยงในมูลค่ายุติธรรม
  - ขาดทุน (สุทธิ) จากตราสารทุน/ตราสารหนี้ที่กำหนดให้วัดมูลค่าด้วยมูลค่ายุติธรรมผ่านกำไรหรือขาดทุน
  - ขาดทุน (สุทธิ) จากการขายตราสารหนี้ที่กำหนดให้วัดมูลค่าด้วยมูลค่ายุติธรรมผ่านกำไรขาดทุนเบ็ดเสร็จอื่น
  - ขาดทุน (สุทธิ) จากอัตราแลกเปลี่ยน
</t>
        </r>
      </text>
    </comment>
    <comment ref="D33" authorId="5" shapeId="0" xr:uid="{7A50DB0B-1E4A-4CB4-A65C-4DE37B54067A}">
      <text>
        <r>
          <rPr>
            <b/>
            <sz val="8"/>
            <color indexed="81"/>
            <rFont val="Tahoma"/>
            <family val="2"/>
          </rPr>
          <t>เปิดเหมือน quarter ตามคำชี้แจงของกรมพัฒ ฉบับที่ 2/2552</t>
        </r>
      </text>
    </comment>
    <comment ref="A35" authorId="0" shapeId="0" xr:uid="{C890D3CF-4F96-49FE-9775-F3782E7E99CA}">
      <text>
        <r>
          <rPr>
            <sz val="9"/>
            <color indexed="81"/>
            <rFont val="Tahoma"/>
            <family val="2"/>
          </rPr>
          <t>รายได้ดอกเบี้ย ตาม  effective interest method และไม่ใช่ EIR
ดอกเบี้ยรับของสัญญาแลกเปลี่ยนอัตราดอกเบี้ย (optional)
ดอกเบี้ยรับของสัญญาแลกเปลี่ยนเงินตราต่างประเทศ (optional)</t>
        </r>
      </text>
    </comment>
    <comment ref="A36" authorId="4" shapeId="0" xr:uid="{ABAF2775-3F1C-426D-B095-D00EB57BC78F}">
      <text>
        <r>
          <rPr>
            <sz val="10"/>
            <color indexed="81"/>
            <rFont val="Tahoma"/>
            <family val="2"/>
          </rPr>
          <t xml:space="preserve"> - ค่าใช้จ่ายดอกเบี้ยของเงินกู้ยืม
 - ค่าใช้จ่ายดอกเบี้ยของหนี้สินจากสัญญาเช่า
 - ดอกเบี้ยจ่ายจากสัญญาแลกเปลี่ยนอัตราดอกเบี้ย (optional)
 - ดอกเบี้ยจ่ายจากสัญญาแลกเปลี่ยนเงินตราต่างประเทศ (optional)
 - (กำไร) ขาดทุนจากการกู้ยืมที่เป็นเงินตราต่างประเทศ</t>
        </r>
        <r>
          <rPr>
            <sz val="9"/>
            <color indexed="81"/>
            <rFont val="Tahoma"/>
            <family val="2"/>
          </rPr>
          <t xml:space="preserve">
 - ดอกเบี้ยจ่ายจากตราสารอนุพันธ์ที่ถูกกำหนดให้เป็นเครื่องมือที่ใช้ในการป้องกันความเสี่ยงในการป้องกันความเสี่ยงในกระแสเงินสด / การป้องกันความเสี่ยงในมูลค่ายุติธรรม 
- การตัดจำหน่ายต้นทุนของการป้องกันความเสี่ยงในการป้องกันความเสี่ยงใน[อัตราดอกเบี้ย] 
&gt;&gt; Note: อาจจะแสดงเป็นส่วนหนึ่งของ กำไร/ขาดทุนจากตราสารอนุพันธ์ ซึ่งปกติอยู่ที่หัวข้อ "รายได้อื่น / ค่าใช้จ่ายอื่น"</t>
        </r>
      </text>
    </comment>
    <comment ref="A53" authorId="6" shapeId="0" xr:uid="{345C997F-E85D-4E15-8C9A-DA80597E7A1D}">
      <text>
        <r>
          <rPr>
            <sz val="10"/>
            <color indexed="81"/>
            <rFont val="Tahoma"/>
            <family val="2"/>
          </rPr>
          <t xml:space="preserve">เปิดเผยจำนวนภาษีเงินได้ที่เกี่ยวกับ OCI แต่ละรายการ (เกิดจากการ adopt deferred tax) รวมถึงการจัดประเภทรายการใหม่ที่เกี่ยวกับองค์ประกอบของ OCI โดยอาจแสดงในงบกำไรขาดทุนเบ็ดเสร็จหรือในหมายเหตุประกอบงบการเงินก็ได้
</t>
        </r>
      </text>
    </comment>
    <comment ref="A60" authorId="3" shapeId="0" xr:uid="{09EC9A48-6BDA-4782-AC01-FAA6647A2A73}">
      <text>
        <r>
          <rPr>
            <sz val="9"/>
            <color indexed="81"/>
            <rFont val="Tahoma"/>
            <family val="2"/>
          </rPr>
          <t>This items are used for FVOCI debt instrument only.</t>
        </r>
      </text>
    </comment>
    <comment ref="A63" authorId="3" shapeId="0" xr:uid="{55CF1B6E-4FB0-4D49-BF16-B8C2B90F4067}">
      <text>
        <r>
          <rPr>
            <sz val="9"/>
            <color indexed="81"/>
            <rFont val="Tahoma"/>
            <family val="2"/>
          </rPr>
          <t>This items are used for FVOCI debt instrument only.</t>
        </r>
      </text>
    </comment>
    <comment ref="A66" authorId="3" shapeId="0" xr:uid="{E87D3244-CE82-4695-BB05-4CD045FF0C25}">
      <text>
        <r>
          <rPr>
            <sz val="9"/>
            <color indexed="81"/>
            <rFont val="Tahoma"/>
            <family val="2"/>
          </rPr>
          <t>If hedged item will be recognised in PL, e.g., forecast sales, fx and interest on loan/borrowings</t>
        </r>
      </text>
    </comment>
    <comment ref="A74" authorId="3" shapeId="0" xr:uid="{8A373601-42BA-436C-A290-5C89D8B35EB8}">
      <text>
        <r>
          <rPr>
            <sz val="9"/>
            <color indexed="81"/>
            <rFont val="Tahoma"/>
            <family val="2"/>
          </rPr>
          <t xml:space="preserve">If hedged item will be recognised in PL, e.g., forecast sales, fx and interest on loan/borrowings.
Including amortization of cost of hedging which time-period related </t>
        </r>
      </text>
    </comment>
    <comment ref="A90" authorId="3" shapeId="0" xr:uid="{30FBD6DD-EB8C-4DC4-87D8-A6E5A286DAB3}">
      <text>
        <r>
          <rPr>
            <sz val="9"/>
            <color indexed="81"/>
            <rFont val="Tahoma"/>
            <family val="2"/>
          </rPr>
          <t>This items are used for FVOCI equity instrument only.</t>
        </r>
      </text>
    </comment>
    <comment ref="A93" authorId="3" shapeId="0" xr:uid="{379D0AA6-96F1-4B59-BDEC-9C2B99B97D94}">
      <text>
        <r>
          <rPr>
            <sz val="9"/>
            <color indexed="81"/>
            <rFont val="Tahoma"/>
            <family val="2"/>
          </rPr>
          <t>when the entity designate financial liability to be measured at FVTPL, change in its credit risk would be recognised in OCI</t>
        </r>
      </text>
    </comment>
    <comment ref="A95" authorId="3" shapeId="0" xr:uid="{791DC7F2-64F5-42CF-9C95-129AD4724279}">
      <text>
        <r>
          <rPr>
            <sz val="9"/>
            <color indexed="81"/>
            <rFont val="Tahoma"/>
            <family val="2"/>
          </rPr>
          <t>If hedged item is FVOCI equity invesment, change in fv of hedging instrument will be recognised in OCI</t>
        </r>
      </text>
    </comment>
    <comment ref="A99" authorId="3" shapeId="0" xr:uid="{B20A6B9B-739A-4BB9-84D7-5473EC69360B}">
      <text>
        <r>
          <rPr>
            <sz val="9"/>
            <color indexed="81"/>
            <rFont val="Tahoma"/>
            <family val="2"/>
          </rPr>
          <t xml:space="preserve">If hedged item will be recognised as non-financial assets/liability, e.g., forecast purchases </t>
        </r>
      </text>
    </comment>
    <comment ref="A101" authorId="3" shapeId="0" xr:uid="{EA24E2BC-4527-4603-96D9-DE41D2DF7A94}">
      <text>
        <r>
          <rPr>
            <sz val="9"/>
            <color indexed="81"/>
            <rFont val="Tahoma"/>
            <family val="2"/>
          </rPr>
          <t xml:space="preserve">If hedged item will be recognised as non-financial assets/liability, e.g., forecast purchases </t>
        </r>
      </text>
    </comment>
    <comment ref="A151" authorId="3" shapeId="0" xr:uid="{42CAD015-280F-4E1B-8A68-72957027D4A1}">
      <text>
        <r>
          <rPr>
            <sz val="9"/>
            <color indexed="81"/>
            <rFont val="Tahoma"/>
            <family val="2"/>
          </rPr>
          <t>This items are used for FVOCI debt instrument only.</t>
        </r>
      </text>
    </comment>
    <comment ref="A153" authorId="3" shapeId="0" xr:uid="{39D3E4B4-D354-4D0A-9101-F5C1A135560F}">
      <text>
        <r>
          <rPr>
            <sz val="9"/>
            <color indexed="81"/>
            <rFont val="Tahoma"/>
            <family val="2"/>
          </rPr>
          <t>This items are used for FVOCI debt instrument only.</t>
        </r>
      </text>
    </comment>
    <comment ref="A156" authorId="3" shapeId="0" xr:uid="{CE60384D-E152-4C5C-9B87-FE2871937BD6}">
      <text>
        <r>
          <rPr>
            <sz val="9"/>
            <color indexed="81"/>
            <rFont val="Tahoma"/>
            <family val="2"/>
          </rPr>
          <t>If hedged item will be recognised in PL, e.g., forecast sales, fx and interest on loan/borrowings</t>
        </r>
      </text>
    </comment>
    <comment ref="A163" authorId="3" shapeId="0" xr:uid="{6B670412-0F7F-4088-BDBD-8F6D569EAEB3}">
      <text>
        <r>
          <rPr>
            <sz val="9"/>
            <color indexed="81"/>
            <rFont val="Tahoma"/>
            <family val="2"/>
          </rPr>
          <t xml:space="preserve">If hedged item will be recognised in PL, e.g., forecast sales, fx and interest on loan/borrowings.
Including amortization of cost of hedging which time-period related </t>
        </r>
      </text>
    </comment>
    <comment ref="A175" authorId="3" shapeId="0" xr:uid="{D2B3AA2A-1CA9-43B0-B2FE-DCA2E49BC46F}">
      <text>
        <r>
          <rPr>
            <sz val="9"/>
            <color indexed="81"/>
            <rFont val="Tahoma"/>
            <family val="2"/>
          </rPr>
          <t>This items are used for FVOCI equity instrument only.</t>
        </r>
      </text>
    </comment>
    <comment ref="A177" authorId="3" shapeId="0" xr:uid="{6EFDAC54-BAFE-439A-9D16-E8F9E80DB25C}">
      <text>
        <r>
          <rPr>
            <sz val="9"/>
            <color indexed="81"/>
            <rFont val="Tahoma"/>
            <family val="2"/>
          </rPr>
          <t>when the entity designate financial liability to be measured at FVTPL, change in its credit risk would be recognised in OCI</t>
        </r>
      </text>
    </comment>
    <comment ref="A179" authorId="3" shapeId="0" xr:uid="{D468E23F-C5BF-415E-A19D-E4ADD9A57384}">
      <text>
        <r>
          <rPr>
            <sz val="9"/>
            <color indexed="81"/>
            <rFont val="Tahoma"/>
            <family val="2"/>
          </rPr>
          <t>If hedged item is FVOCI equity invesment, change in fv of hedging instrument will be recognised in OCI</t>
        </r>
      </text>
    </comment>
    <comment ref="A182" authorId="3" shapeId="0" xr:uid="{4C82D878-0157-4F99-85A3-E59DB053E40F}">
      <text>
        <r>
          <rPr>
            <sz val="9"/>
            <color indexed="81"/>
            <rFont val="Tahoma"/>
            <family val="2"/>
          </rPr>
          <t xml:space="preserve">If hedged item will be recognised as non-financial assets/liability, e.g., forecast purchases </t>
        </r>
      </text>
    </comment>
    <comment ref="A183" authorId="3" shapeId="0" xr:uid="{55E3760E-AD45-47DA-B0F0-85DAEDB02D73}">
      <text>
        <r>
          <rPr>
            <sz val="9"/>
            <color indexed="81"/>
            <rFont val="Tahoma"/>
            <family val="2"/>
          </rPr>
          <t xml:space="preserve">If hedged item will be recognised as non-financial assets/liability, e.g., forecast purchases </t>
        </r>
      </text>
    </comment>
    <comment ref="A201" authorId="3" shapeId="0" xr:uid="{6D29E0F0-FFEB-4425-AD85-AB1CAB70E472}">
      <text>
        <r>
          <rPr>
            <sz val="9"/>
            <color indexed="81"/>
            <rFont val="Tahoma"/>
            <family val="2"/>
          </rPr>
          <t>This items are used for FVOCI debt instrument only.</t>
        </r>
      </text>
    </comment>
    <comment ref="A205" authorId="3" shapeId="0" xr:uid="{BB5DE122-D580-4BDE-B166-A879ECB75A43}">
      <text>
        <r>
          <rPr>
            <sz val="9"/>
            <color indexed="81"/>
            <rFont val="Tahoma"/>
            <family val="2"/>
          </rPr>
          <t>This items are used for FVOCI debt instrument only.</t>
        </r>
      </text>
    </comment>
    <comment ref="A210" authorId="3" shapeId="0" xr:uid="{6B7636BC-618E-41F7-8900-790E3CBC840D}">
      <text>
        <r>
          <rPr>
            <sz val="9"/>
            <color indexed="81"/>
            <rFont val="Tahoma"/>
            <family val="2"/>
          </rPr>
          <t>If hedged item will be recognised in PL, e.g., forecast sales, fx and interest on loan/borrowings</t>
        </r>
      </text>
    </comment>
    <comment ref="A225" authorId="3" shapeId="0" xr:uid="{A5D39FB2-A6E6-4824-84C5-5E812C4A4D07}">
      <text>
        <r>
          <rPr>
            <sz val="9"/>
            <color indexed="81"/>
            <rFont val="Tahoma"/>
            <family val="2"/>
          </rPr>
          <t xml:space="preserve">If hedged item will be recognised in PL, e.g., forecast sales, fx and interest on loan/borrowings.
Including amortization of cost of hedging which time-period related </t>
        </r>
      </text>
    </comment>
    <comment ref="A248" authorId="3" shapeId="0" xr:uid="{D59CDC0D-585E-4FCA-90FE-CECF40B1575A}">
      <text>
        <r>
          <rPr>
            <sz val="9"/>
            <color indexed="81"/>
            <rFont val="Tahoma"/>
            <family val="2"/>
          </rPr>
          <t>This items are used for FVOCI equity instrument only.</t>
        </r>
      </text>
    </comment>
    <comment ref="A252" authorId="3" shapeId="0" xr:uid="{F9183955-FE79-40E8-BB89-FB40F3B90ED2}">
      <text>
        <r>
          <rPr>
            <sz val="9"/>
            <color indexed="81"/>
            <rFont val="Tahoma"/>
            <family val="2"/>
          </rPr>
          <t>when the entity designate financial liability to be measured at FVTPL, change in its credit risk would be recognised in OCI</t>
        </r>
      </text>
    </comment>
    <comment ref="A256" authorId="3" shapeId="0" xr:uid="{E7848A1C-A75E-438C-9CD9-8B67A2B9170C}">
      <text>
        <r>
          <rPr>
            <sz val="9"/>
            <color indexed="81"/>
            <rFont val="Tahoma"/>
            <family val="2"/>
          </rPr>
          <t>If hedged item is FVOCI equity invesment, change in fv of hedging instrument will be recognised in OCI</t>
        </r>
      </text>
    </comment>
    <comment ref="A261" authorId="3" shapeId="0" xr:uid="{03CBA713-5C25-4D07-83A4-C40E626FBA09}">
      <text>
        <r>
          <rPr>
            <sz val="9"/>
            <color indexed="81"/>
            <rFont val="Tahoma"/>
            <family val="2"/>
          </rPr>
          <t xml:space="preserve">If hedged item will be recognised as non-financial assets/liability, e.g., forecast purchases </t>
        </r>
      </text>
    </comment>
    <comment ref="A264" authorId="3" shapeId="0" xr:uid="{A3A9EF1A-BD23-482A-ABC7-F11E54E7FA48}">
      <text>
        <r>
          <rPr>
            <sz val="9"/>
            <color indexed="81"/>
            <rFont val="Tahoma"/>
            <family val="2"/>
          </rPr>
          <t xml:space="preserve">If hedged item will be recognised as non-financial assets/liability, e.g., forecast purchases </t>
        </r>
      </text>
    </comment>
  </commentList>
</comments>
</file>

<file path=xl/sharedStrings.xml><?xml version="1.0" encoding="utf-8"?>
<sst xmlns="http://schemas.openxmlformats.org/spreadsheetml/2006/main" count="742" uniqueCount="346">
  <si>
    <t>บริษัท XXX จำกัด (มหาชน) และบริษัทย่อย</t>
  </si>
  <si>
    <t>(หน่วย: บาท)</t>
  </si>
  <si>
    <t>งบการเงินรวม</t>
  </si>
  <si>
    <t>งบการเงินเฉพาะกิจการ</t>
  </si>
  <si>
    <t>หมายเหตุ</t>
  </si>
  <si>
    <t>31 ธันวาคม 2563</t>
  </si>
  <si>
    <t>1 มกราคม 2563</t>
  </si>
  <si>
    <t>สินทรัพย์</t>
  </si>
  <si>
    <t>สินทรัพย์หมุนเวียน</t>
  </si>
  <si>
    <t>เงินสดและรายการเทียบเท่าเงินสด</t>
  </si>
  <si>
    <t>สินทรัพย์ทางการเงินหมุนเวียนอื่น</t>
  </si>
  <si>
    <t>สินทรัพย์หมุนเวียนอื่น</t>
  </si>
  <si>
    <t>รวมสินทรัพย์หมุนเวียน</t>
  </si>
  <si>
    <t>สินทรัพย์ไม่หมุนเวียน</t>
  </si>
  <si>
    <t>เงินลงทุนในบริษัทย่อย</t>
  </si>
  <si>
    <t>สินทรัพย์สิทธิการใช้</t>
  </si>
  <si>
    <t>รวมสินทรัพย์ไม่หมุนเวียน</t>
  </si>
  <si>
    <t>รวมสินทรัพย์</t>
  </si>
  <si>
    <t>หมายเหตุประกอบงบการเงินเป็นส่วนหนึ่งของงบการเงินนี้</t>
  </si>
  <si>
    <t>หนี้สินและส่วนของผู้ถือหุ้น</t>
  </si>
  <si>
    <t>หนี้สินหมุนเวียน</t>
  </si>
  <si>
    <t>ส่วนของเงินกู้ยืมระยะยาวที่ถึงกำหนดชำระภายในหนึ่งปี</t>
  </si>
  <si>
    <t>หนี้สินทางการเงินหมุนเวียนอื่น</t>
  </si>
  <si>
    <t>รวมหนี้สินหมุนเวียน</t>
  </si>
  <si>
    <t>หนี้สินไม่หมุนเวียน</t>
  </si>
  <si>
    <t>รวมหนี้สินไม่หมุนเวียน</t>
  </si>
  <si>
    <t>รวมหนี้สิน</t>
  </si>
  <si>
    <t>ส่วนของผู้ถือหุ้น</t>
  </si>
  <si>
    <t>ทุนเรือนหุ้น</t>
  </si>
  <si>
    <t xml:space="preserve">   ทุนจดทะเบียน</t>
  </si>
  <si>
    <t xml:space="preserve">   ทุนออกจำหน่ายและชำระเต็มมูลค่าแล้ว</t>
  </si>
  <si>
    <t>ส่วนเกินมูลค่าหุ้นสามัญ</t>
  </si>
  <si>
    <t>กำไรสะสม</t>
  </si>
  <si>
    <t xml:space="preserve">   จัดสรรแล้ว - สำรองตามกฎหมาย</t>
  </si>
  <si>
    <t xml:space="preserve">   ยังไม่ได้จัดสรร</t>
  </si>
  <si>
    <t>องค์ประกอบอื่นของส่วนของผู้ถือหุ้น</t>
  </si>
  <si>
    <t>ส่วนของผู้ถือหุ้นของบริษัทฯ</t>
  </si>
  <si>
    <t>ส่วนของผู้มีส่วนได้เสียที่ไม่มีอำนาจควบคุมของบริษัทย่อย</t>
  </si>
  <si>
    <t>รวมส่วนของผู้ถือหุ้น</t>
  </si>
  <si>
    <t>รวมหนี้สินและส่วนของผู้ถือหุ้น</t>
  </si>
  <si>
    <t>กรรมการ</t>
  </si>
  <si>
    <t>สำหรับปีสิ้นสุดวันที่ 31 ธันวาคม 2564</t>
  </si>
  <si>
    <t>[(ปรับปรุงใหม่)]</t>
  </si>
  <si>
    <t>[การดำเนินงานต่อเนื่อง]</t>
  </si>
  <si>
    <t>รายได้</t>
  </si>
  <si>
    <t>รายได้ค่าเช่า</t>
  </si>
  <si>
    <t>รายได้เงินปันผล</t>
  </si>
  <si>
    <t>รายได้ดอกเบี้ยที่คำนวณโดยวิธีดอกเบี้ยที่แท้จริง</t>
  </si>
  <si>
    <t>รายได้อื่น</t>
  </si>
  <si>
    <t>รวมรายได้</t>
  </si>
  <si>
    <t>ค่าใช้จ่าย</t>
  </si>
  <si>
    <t>ต้นทุนขาย</t>
  </si>
  <si>
    <t>ต้นทุนการให้บริการ</t>
  </si>
  <si>
    <t>ค่าใช้จ่ายในการขายและจัดจำหน่าย</t>
  </si>
  <si>
    <t>ค่าใช้จ่ายในการบริหาร</t>
  </si>
  <si>
    <t>ขาดทุนจากการด้อยค่าของสินทรัพย์ทางการเงิน (โอนกลับ)</t>
  </si>
  <si>
    <t>ขาดทุน (กำไร) จากการตัดรายการสินทรัพย์ทางการเงินที่วัดมูลค่า</t>
  </si>
  <si>
    <t xml:space="preserve">   ด้วยราคาทุนตัดจำหน่าย</t>
  </si>
  <si>
    <t>ขาดทุน (กำไร) จากการจัดประเภทใหม่ของสินทรัพย์ทางการเงิน</t>
  </si>
  <si>
    <t xml:space="preserve">   ที่เคยวัดมูลค่าด้วยราคาทุนตัดจำหน่าย</t>
  </si>
  <si>
    <t>ขาดทุน (กำไร) สะสมจากการจัดประเภทใหม่ของสินทรัพย์ทางการเงิน</t>
  </si>
  <si>
    <t xml:space="preserve">   ที่เคยวัดมูลค่าด้วยมูลค่ายุติธรรมผ่านกำไรขาดทุนเบ็ดเสร็จอื่น</t>
  </si>
  <si>
    <t xml:space="preserve">ขาดทุน (กำไร) จากการป้องกันความเสี่ยงของกลุ่มของรายการบนเกณฑ์สุทธิ </t>
  </si>
  <si>
    <t>ค่าใช้จ่ายอื่น</t>
  </si>
  <si>
    <t>รวมค่าใช้จ่าย</t>
  </si>
  <si>
    <t>กำไร (ขาดทุน) จากการดำเนินงาน</t>
  </si>
  <si>
    <t>ส่วนแบ่งกำไร (ขาดทุน) จากเงินลงทุนในการร่วมค้าและบริษัทร่วม</t>
  </si>
  <si>
    <t>รายได้ทางการเงิน</t>
  </si>
  <si>
    <t>ต้นทุนทางการเงิน</t>
  </si>
  <si>
    <t>กำไร (ขาดทุน) ก่อนค่าใช้จ่ายภาษีเงินได้</t>
  </si>
  <si>
    <t>ค่าใช้จ่ายภาษีเงินได้</t>
  </si>
  <si>
    <t>[กำไร (ขาดทุน) สำหรับปีจากการดำเนินงานต่อเนื่อง]</t>
  </si>
  <si>
    <t>[การดำเนินงานที่ยกเลิก]</t>
  </si>
  <si>
    <t>[กำไร (ขาดทุน) หลังภาษีเงินได้สำหรับปีจากการดำเนินงานที่ยกเลิก]</t>
  </si>
  <si>
    <t>กำไร (ขาดทุน) สำหรับปี</t>
  </si>
  <si>
    <t>การแบ่งปันกำไร (ขาดทุน)</t>
  </si>
  <si>
    <t>ส่วนที่เป็นของผู้ถือหุ้นของบริษัทฯ</t>
  </si>
  <si>
    <t>A1</t>
  </si>
  <si>
    <t>A2</t>
  </si>
  <si>
    <t>A3</t>
  </si>
  <si>
    <t>A4</t>
  </si>
  <si>
    <t>ส่วนที่เป็นของผู้มีส่วนได้เสียที่ไม่มีอำนาจควบคุมของบริษัทย่อย</t>
  </si>
  <si>
    <t xml:space="preserve">กำไร (ขาดทุน) ต่อหุ้น </t>
  </si>
  <si>
    <t>กำไร (ขาดทุน) ต่อหุ้นขั้นพื้นฐาน</t>
  </si>
  <si>
    <t xml:space="preserve">   กำไร (ขาดทุน) ส่วนที่เป็นของผู้ถือหุ้นของบริษัทฯ</t>
  </si>
  <si>
    <t>กำไร (ขาดทุน) ต่อหุ้นปรับลด</t>
  </si>
  <si>
    <t>[กำไร (ขาดทุน) ต่อหุ้นสำหรับการดำเนินงานต่อเนื่อง]</t>
  </si>
  <si>
    <t>[กำไร (ขาดทุน) ต่อหุ้นขั้นพื้นฐานสำหรับการดำเนินงานต่อเนื่อง]</t>
  </si>
  <si>
    <t xml:space="preserve">   [กำไร (ขาดทุน) จากการดำเนินงานต่อเนื่องส่วนที่เป็นของผู้ถือหุ้นของบริษัทฯ]</t>
  </si>
  <si>
    <t>[กำไร (ขาดทุน) ต่อหุ้นปรับลดสำหรับการดำเนินงานต่อเนื่อง]</t>
  </si>
  <si>
    <t>งบกำไรขาดทุนเบ็ดเสร็จ</t>
  </si>
  <si>
    <t>กำไรขาดทุนเบ็ดเสร็จอื่น:</t>
  </si>
  <si>
    <t>รายการที่จะถูกบันทึกในส่วนของกำไรหรือขาดทุนในภายหลัง</t>
  </si>
  <si>
    <t>ผลต่างของอัตราแลกเปลี่ยนจากการแปลงค่างบการเงิน</t>
  </si>
  <si>
    <t xml:space="preserve">   ที่เป็นเงินตราต่างประเทศ - สุทธิจากภาษีเงินได้</t>
  </si>
  <si>
    <t xml:space="preserve">   ที่เป็นเงินตราต่างประเทศที่โอนไปยังกำไรหรือขาดทุนเนื่องจาก</t>
  </si>
  <si>
    <t>กำไร (ขาดทุน) จากการเปลี่ยนแปลงมูลค่าของตราสารหนี้</t>
  </si>
  <si>
    <t xml:space="preserve">   ที่วัดมูลค่าด้วยมูลค่ายุติธรรมผ่านกำไรขาดทุนเบ็ดเสร็จอื่น</t>
  </si>
  <si>
    <t xml:space="preserve">   - สุทธิจากภาษีเงินได้</t>
  </si>
  <si>
    <t>กำไร (ขาดทุน) จากการขายหรือตัดจำหน่ายตราสารหนี้ที่วัดมูลค่า</t>
  </si>
  <si>
    <t xml:space="preserve">   ด้วยมูลค่ายุติธรรมผ่านกำไรขาดทุนเบ็ดเสร็จอื่นโอนไปยังกำไร</t>
  </si>
  <si>
    <t xml:space="preserve">   หรือขาดทุน - สุทธิจากภาษีเงินได้</t>
  </si>
  <si>
    <t>กำไร (ขาดทุน) จากการป้องกันความเสี่ยงในกระแสเงินสด</t>
  </si>
  <si>
    <t xml:space="preserve">   ที่โอนไปยังกำไรหรือขาดทุน - สุทธิจากภาษีเงินได้</t>
  </si>
  <si>
    <t>กำไร (ขาดทุน) จากการป้องกันความเสี่ยงของเงินลงทุนสุทธิ</t>
  </si>
  <si>
    <t xml:space="preserve">   ในหน่วยงานต่างประเทศ - สุทธิจากภาษีเงินได้</t>
  </si>
  <si>
    <t xml:space="preserve">   ในหน่วยงานต่างประเทศที่โอนไปยังกำไรหรือขาดทุน - สุทธิจากภาษีเงินได้</t>
  </si>
  <si>
    <t>การเปลี่ยนแปลงสุทธิสำหรับต้นทุนในการป้องกันความเสี่ยง</t>
  </si>
  <si>
    <t>ส่วนแบ่งกำไรขาดทุนเบ็ดเสร็จอื่นจากเงินลงทุนในการร่วมค้าและบริษัทร่วม</t>
  </si>
  <si>
    <t>รายการที่จะไม่ถูกบันทึกในส่วนของกำไรหรือขาดทุนในภายหลัง</t>
  </si>
  <si>
    <t>ผลกำไร (ขาดทุน) จากการประมาณการตามหลักคณิตศาสตร์ประกันภัย</t>
  </si>
  <si>
    <t>การเปลี่ยนแปลงในส่วนเกินทุนจากการตีราคาสินทรัพย์</t>
  </si>
  <si>
    <t>การเปลี่ยนแปลงในส่วนเกินทุนจากการตีราคาสินทรัพย์ซึ่งเกิดจาก</t>
  </si>
  <si>
    <t xml:space="preserve">   การเปลี่ยนแปลงในหนี้สินที่เกิดขึ้นจากการรื้อถอน และการบูรณะ</t>
  </si>
  <si>
    <t>กำไร (ขาดทุน) จากการเปลี่ยนแปลงมูลค่าของเงินลงทุนในตราสารทุน</t>
  </si>
  <si>
    <t xml:space="preserve">   ที่กำหนดให้วัดมูลค่าด้วยมูลค่ายุติธรรมผ่านกำไรขาดทุนเบ็ดเสร็จอื่น </t>
  </si>
  <si>
    <t>การเปลี่ยนแปลงในมูลค่ายุติธรรมของหนี้สินทางการเงินที่มี</t>
  </si>
  <si>
    <t xml:space="preserve">   การเปลี่ยนแปลงในความเสี่ยงด้านเครดิต - สุทธิจากภาษีเงินได้</t>
  </si>
  <si>
    <t>กำไร (ขาดทุน) จากตราสารอนุพันธ์ที่ใช้ป้องกันความเสี่ยง</t>
  </si>
  <si>
    <t xml:space="preserve">   ในมูลค่ายุติธรรมของเงินลงทุนในตราสารทุนที่กำหนดให้</t>
  </si>
  <si>
    <t xml:space="preserve">   วัดมูลค่าด้วยมูลค่ายุติธรรมผ่านกำไรขาดทุนเบ็ดเสร็จอื่น</t>
  </si>
  <si>
    <t xml:space="preserve">กำไร (ขาดทุน) จากการป้องกันความเสี่ยงในกระแสเงินสด </t>
  </si>
  <si>
    <t xml:space="preserve">การเปลี่ยนแปลงสุทธิสำหรับต้นทุนในการป้องกันความเสี่ยง </t>
  </si>
  <si>
    <r>
      <t>กำไรขาดทุนเบ็ดเสร็จอื่นสำหรับปี</t>
    </r>
    <r>
      <rPr>
        <b/>
        <sz val="16"/>
        <color rgb="FFFF0000"/>
        <rFont val="Angsana New"/>
        <family val="1"/>
      </rPr>
      <t xml:space="preserve"> </t>
    </r>
  </si>
  <si>
    <t xml:space="preserve">กำไรขาดทุนเบ็ดเสร็จรวมสำหรับปี </t>
  </si>
  <si>
    <t>การแบ่งปันกำไรขาดทุนเบ็ดเสร็จรวม</t>
  </si>
  <si>
    <t>* ให้แสดงผลกระทบของภาษีเงินได้ (TAS 1.90, 91)</t>
  </si>
  <si>
    <t xml:space="preserve">การแสดงผลกระทบของ deferred tax ของรายการกำไรขาดทุนเบ็ดเสร็จอื่นแสดงได้ 3 แบบ (1)  แบบสุทธิจากภาษีเงินได้ ดังตัวอย่างด้านบน </t>
  </si>
  <si>
    <t>(2) แบบรวมผลกระทบของภาษีเงินได้และ (3) แบบแยกผลกระทบภาษีเป็นแต่ละรายการ ตามตัวอย่างด้านล่าง</t>
  </si>
  <si>
    <t>ทางเลือกในการแสดงภาษีใน OCI</t>
  </si>
  <si>
    <t>ทางเลือกที่ 2</t>
  </si>
  <si>
    <t xml:space="preserve">   ที่เป็นเงินตราต่างประเทศ </t>
  </si>
  <si>
    <t xml:space="preserve">   หรือขาดทุน</t>
  </si>
  <si>
    <t xml:space="preserve">   ที่โอนไปยังกำไรหรือขาดทุน</t>
  </si>
  <si>
    <t xml:space="preserve">   ในหน่วยงานต่างประเทศ</t>
  </si>
  <si>
    <t xml:space="preserve">   ในหน่วยงานต่างประเทศที่โอนไปยังกำไรหรือขาดทุน</t>
  </si>
  <si>
    <t>หัก: ผลกระทบของภาษีเงินได้</t>
  </si>
  <si>
    <t>รายการที่จะถูกบันทึกในส่วนของกำไรหรือขาดทุนในภายหลัง - สุทธิจากภาษีเงินได้</t>
  </si>
  <si>
    <t xml:space="preserve">การเปลี่ยนแปลงในส่วนเกินทุนจากการตีราคาสินทรัพย์ </t>
  </si>
  <si>
    <t xml:space="preserve">   การเปลี่ยนแปลงในความเสี่ยงด้านเครดิต</t>
  </si>
  <si>
    <t>รายการที่จะไม่ถูกบันทึกในส่วนของกำไรหรือขาดทุนในภายหลัง - สุทธิจากภาษีเงินได้</t>
  </si>
  <si>
    <t>กำไรขาดทุนเบ็ดเสร็จอื่นสำหรับปี</t>
  </si>
  <si>
    <t>ทางเลือกที่ 3</t>
  </si>
  <si>
    <t>งบกระแสเงินสด</t>
  </si>
  <si>
    <t>กระแสเงินสดจากกิจกรรมดำเนินงาน</t>
  </si>
  <si>
    <t>กำไรก่อนภาษี</t>
  </si>
  <si>
    <t>รายการปรับกระทบยอดกำไรก่อนภาษีเป็นเงินสดรับ (จ่าย)</t>
  </si>
  <si>
    <t xml:space="preserve">   จากกิจกรรมดำเนินงาน</t>
  </si>
  <si>
    <t xml:space="preserve">   ค่าเสื่อมราคาและค่าตัดจำหน่าย</t>
  </si>
  <si>
    <t xml:space="preserve">   รายได้ทางการเงิน</t>
  </si>
  <si>
    <t xml:space="preserve">   ต้นทุนทางการเงิน</t>
  </si>
  <si>
    <t>กำไรจากการดำเนินงานก่อนการเปลี่ยนแปลงในสินทรัพย์</t>
  </si>
  <si>
    <t xml:space="preserve">   และหนี้สินดำเนินงาน</t>
  </si>
  <si>
    <t>สินทรัพย์ดำเนินงาน (เพิ่มขึ้น) ลดลง</t>
  </si>
  <si>
    <t xml:space="preserve">   สินค้าคงเหลือ</t>
  </si>
  <si>
    <t xml:space="preserve">   สินทรัพย์หมุนเวียนอื่น</t>
  </si>
  <si>
    <t>หนี้สินดำเนินงานเพิ่มขึ้น (ลดลง)</t>
  </si>
  <si>
    <t>งบกระแสเงินสด (ต่อ)</t>
  </si>
  <si>
    <t>กระแสเงินสดจากกิจกรรมลงทุน</t>
  </si>
  <si>
    <t>กระแสเงินสดจากกิจกรรมจัดหาเงิน</t>
  </si>
  <si>
    <t>จ่ายเงินปันผล</t>
  </si>
  <si>
    <t>ผลกระทบจากการเปลี่ยนแปลงในอัตราแลกเปลี่ยน</t>
  </si>
  <si>
    <t>งบแสดงการเปลี่ยนแปลงส่วนของผู้ถือหุ้น</t>
  </si>
  <si>
    <t>กำไรขาดทุนเบ็ดเสร็จอื่น</t>
  </si>
  <si>
    <t>ส่วนของผู้มี</t>
  </si>
  <si>
    <t>ผลต่างจาก</t>
  </si>
  <si>
    <t>ส่วนแบ่งกำไรขาดทุน</t>
  </si>
  <si>
    <t>ส่วนได้เสียที่</t>
  </si>
  <si>
    <t>การแปลงค่า</t>
  </si>
  <si>
    <t>สำรองสำหรับ</t>
  </si>
  <si>
    <t>ส่วนเกินทุน</t>
  </si>
  <si>
    <t>เบ็ดเสร็จอื่นจาก</t>
  </si>
  <si>
    <t>[รายการอื่น</t>
  </si>
  <si>
    <t>รวม</t>
  </si>
  <si>
    <t>ไม่มีอำนาจ</t>
  </si>
  <si>
    <t>ส่วนเกินมูลค่า</t>
  </si>
  <si>
    <t>หุ้นกู้ที่มี</t>
  </si>
  <si>
    <t>ส่วนเกิน (ต่ำกว่า)</t>
  </si>
  <si>
    <t>งบการเงินที่เป็น</t>
  </si>
  <si>
    <t>การป้องกันความเสี่ยง</t>
  </si>
  <si>
    <t>ต้นทุนในการ</t>
  </si>
  <si>
    <t>จากการตีราคา</t>
  </si>
  <si>
    <t>การร่วมค้า</t>
  </si>
  <si>
    <t>ของการเปลี่ยนแปลง</t>
  </si>
  <si>
    <t>องค์ประกอบอื่น</t>
  </si>
  <si>
    <t>ควบคุม</t>
  </si>
  <si>
    <t>ส่วนของ</t>
  </si>
  <si>
    <t>ที่ออกและชำระแล้ว</t>
  </si>
  <si>
    <t>หุ้นสามัญ</t>
  </si>
  <si>
    <t>ลักษณะคล้ายทุน</t>
  </si>
  <si>
    <t>ทุนอื่น</t>
  </si>
  <si>
    <t>จัดสรรแล้ว</t>
  </si>
  <si>
    <t>ยังไม่ได้จัดสรร</t>
  </si>
  <si>
    <t>เงินตราต่างประเทศ</t>
  </si>
  <si>
    <t>มูลค่ายุติธรรม</t>
  </si>
  <si>
    <t>ในกระแสเงินสด</t>
  </si>
  <si>
    <t>ป้องกันความเสี่ยง</t>
  </si>
  <si>
    <t>และบริษัทร่วม</t>
  </si>
  <si>
    <t>ที่เกิดจากผู้ถือหุ้น]</t>
  </si>
  <si>
    <t>ของส่วนของผู้ถือหุ้น</t>
  </si>
  <si>
    <t>ของบริษัทฯ</t>
  </si>
  <si>
    <t>ของบริษัทย่อย</t>
  </si>
  <si>
    <t>ผู้ถือหุ้น</t>
  </si>
  <si>
    <r>
      <rPr>
        <b/>
        <i/>
        <sz val="16"/>
        <color rgb="FFFF0000"/>
        <rFont val="Angsana New"/>
        <family val="1"/>
      </rPr>
      <t>&lt;กรณี Full retrospective&gt;</t>
    </r>
    <r>
      <rPr>
        <b/>
        <sz val="16"/>
        <color rgb="FFFF0000"/>
        <rFont val="Angsana New"/>
        <family val="1"/>
      </rPr>
      <t xml:space="preserve"> [</t>
    </r>
    <r>
      <rPr>
        <b/>
        <sz val="16"/>
        <rFont val="Angsana New"/>
        <family val="1"/>
      </rPr>
      <t>ยอดคงเหลือ ณ วันที่ 31 ธันวาคม 2562 - ตามที่รายงานไว้เดิม</t>
    </r>
    <r>
      <rPr>
        <b/>
        <sz val="16"/>
        <color rgb="FFFF0000"/>
        <rFont val="Angsana New"/>
        <family val="1"/>
      </rPr>
      <t>]</t>
    </r>
  </si>
  <si>
    <r>
      <rPr>
        <b/>
        <i/>
        <sz val="16"/>
        <color rgb="FFFF0000"/>
        <rFont val="Angsana New"/>
        <family val="1"/>
      </rPr>
      <t>&lt;กรณี Full retrospective&gt;</t>
    </r>
    <r>
      <rPr>
        <i/>
        <sz val="16"/>
        <color rgb="FFFF0000"/>
        <rFont val="Angsana New"/>
        <family val="1"/>
      </rPr>
      <t xml:space="preserve"> </t>
    </r>
    <r>
      <rPr>
        <sz val="16"/>
        <color rgb="FFFF0000"/>
        <rFont val="Angsana New"/>
        <family val="1"/>
      </rPr>
      <t>[</t>
    </r>
    <r>
      <rPr>
        <sz val="16"/>
        <rFont val="Angsana New"/>
        <family val="1"/>
      </rPr>
      <t>ผลสะสมจากการเปลี่ยนแปลงนโยบายการบัญชีเกี่ยวกับ ... (หมายเหตุ 4)</t>
    </r>
    <r>
      <rPr>
        <sz val="16"/>
        <color rgb="FFFF0000"/>
        <rFont val="Angsana New"/>
        <family val="1"/>
      </rPr>
      <t>]</t>
    </r>
  </si>
  <si>
    <r>
      <rPr>
        <b/>
        <i/>
        <sz val="16"/>
        <color rgb="FFFF0000"/>
        <rFont val="Angsana New"/>
        <family val="1"/>
      </rPr>
      <t>&lt;กรณีไม่ restate&gt;</t>
    </r>
    <r>
      <rPr>
        <b/>
        <sz val="16"/>
        <color rgb="FFFF0000"/>
        <rFont val="Angsana New"/>
        <family val="1"/>
      </rPr>
      <t xml:space="preserve"> </t>
    </r>
    <r>
      <rPr>
        <b/>
        <sz val="16"/>
        <rFont val="Angsana New"/>
        <family val="1"/>
      </rPr>
      <t xml:space="preserve">ยอดคงเหลือ ณ วันที่ 1 มกราคม 2563 </t>
    </r>
    <r>
      <rPr>
        <b/>
        <i/>
        <sz val="16"/>
        <color rgb="FFFF0000"/>
        <rFont val="Angsana New"/>
        <family val="1"/>
      </rPr>
      <t>/ &lt;กรณี Full retrospective&gt;</t>
    </r>
    <r>
      <rPr>
        <b/>
        <sz val="16"/>
        <rFont val="Angsana New"/>
        <family val="1"/>
      </rPr>
      <t xml:space="preserve"> </t>
    </r>
    <r>
      <rPr>
        <b/>
        <sz val="16"/>
        <color rgb="FFFF0000"/>
        <rFont val="Angsana New"/>
        <family val="1"/>
      </rPr>
      <t>[</t>
    </r>
    <r>
      <rPr>
        <b/>
        <sz val="16"/>
        <rFont val="Angsana New"/>
        <family val="1"/>
      </rPr>
      <t>ยอดคงเหลือ ณ วันที่ 31 ธันวาคม 2562 - หลังการปรับปรุง</t>
    </r>
    <r>
      <rPr>
        <b/>
        <sz val="16"/>
        <color rgb="FFFF0000"/>
        <rFont val="Angsana New"/>
        <family val="1"/>
      </rPr>
      <t>]</t>
    </r>
  </si>
  <si>
    <t>กำไรสำหรับปี</t>
  </si>
  <si>
    <r>
      <t>กำไรขาดทุนเบ็ดเสร็จอื่นสำหรับปี</t>
    </r>
    <r>
      <rPr>
        <sz val="16"/>
        <color rgb="FFFF0000"/>
        <rFont val="Angsana New"/>
        <family val="1"/>
      </rPr>
      <t xml:space="preserve"> </t>
    </r>
  </si>
  <si>
    <t>B2</t>
  </si>
  <si>
    <t>xx</t>
  </si>
  <si>
    <t>ออกหุ้นสามัญเพิ่มทุน (หมายเหตุ ...)</t>
  </si>
  <si>
    <t>ต้นทุนในการทำรายการ - สุทธิจากภาษีเงินได้ (หมายเหตุ ..)</t>
  </si>
  <si>
    <t>เงินปันผลจ่าย (หมายเหตุ ..)</t>
  </si>
  <si>
    <t>โอนไปกำไรสะสม</t>
  </si>
  <si>
    <r>
      <t xml:space="preserve">ยอดคงเหลือ ณ วันที่ 31 ธันวาคม 2563 </t>
    </r>
    <r>
      <rPr>
        <b/>
        <sz val="16"/>
        <color rgb="FFFF0000"/>
        <rFont val="Angsana New"/>
        <family val="1"/>
      </rPr>
      <t>[</t>
    </r>
    <r>
      <rPr>
        <b/>
        <sz val="16"/>
        <rFont val="Angsana New"/>
        <family val="1"/>
      </rPr>
      <t>- หลังการปรับปรุง</t>
    </r>
    <r>
      <rPr>
        <b/>
        <sz val="16"/>
        <color rgb="FFFF0000"/>
        <rFont val="Angsana New"/>
        <family val="1"/>
      </rPr>
      <t>]</t>
    </r>
  </si>
  <si>
    <r>
      <rPr>
        <b/>
        <i/>
        <sz val="16"/>
        <color rgb="FFFF0000"/>
        <rFont val="Angsana New"/>
        <family val="1"/>
      </rPr>
      <t xml:space="preserve">&lt;กรณี Full retrospective&gt; </t>
    </r>
    <r>
      <rPr>
        <b/>
        <sz val="16"/>
        <color rgb="FFFF0000"/>
        <rFont val="Angsana New"/>
        <family val="1"/>
      </rPr>
      <t>[</t>
    </r>
    <r>
      <rPr>
        <b/>
        <sz val="16"/>
        <rFont val="Angsana New"/>
        <family val="1"/>
      </rPr>
      <t>ยอดคงเหลือ ณ วันที่ 31 ธันวาคม 2563 - ตามที่รายงานไว้เดิม</t>
    </r>
    <r>
      <rPr>
        <b/>
        <sz val="16"/>
        <color rgb="FFFF0000"/>
        <rFont val="Angsana New"/>
        <family val="1"/>
      </rPr>
      <t>]</t>
    </r>
    <r>
      <rPr>
        <b/>
        <i/>
        <sz val="16"/>
        <color rgb="FFFF0000"/>
        <rFont val="Angsana New"/>
        <family val="1"/>
      </rPr>
      <t xml:space="preserve"> / &lt;กรณี Modified retrospective&gt; </t>
    </r>
    <r>
      <rPr>
        <b/>
        <sz val="16"/>
        <color rgb="FFFF0000"/>
        <rFont val="Angsana New"/>
        <family val="1"/>
      </rPr>
      <t>[</t>
    </r>
    <r>
      <rPr>
        <b/>
        <sz val="16"/>
        <rFont val="Angsana New"/>
        <family val="1"/>
      </rPr>
      <t>ยอดคงเหลือ ณ วันที่ 1 มกราคม 2564</t>
    </r>
    <r>
      <rPr>
        <b/>
        <sz val="16"/>
        <color rgb="FFFF0000"/>
        <rFont val="Angsana New"/>
        <family val="1"/>
      </rPr>
      <t>]</t>
    </r>
  </si>
  <si>
    <r>
      <rPr>
        <b/>
        <i/>
        <sz val="16"/>
        <color rgb="FFFF0000"/>
        <rFont val="Angsana New"/>
        <family val="1"/>
      </rPr>
      <t>&lt;กรณี Full/Modified retrospective&gt;</t>
    </r>
    <r>
      <rPr>
        <i/>
        <sz val="16"/>
        <color rgb="FFFF0000"/>
        <rFont val="Angsana New"/>
        <family val="1"/>
      </rPr>
      <t xml:space="preserve"> </t>
    </r>
    <r>
      <rPr>
        <sz val="16"/>
        <color rgb="FFFF0000"/>
        <rFont val="Angsana New"/>
        <family val="1"/>
      </rPr>
      <t>[</t>
    </r>
    <r>
      <rPr>
        <sz val="16"/>
        <rFont val="Angsana New"/>
        <family val="1"/>
      </rPr>
      <t>ผลสะสมจากการเปลี่ยนแปลงนโยบายการบัญชีเกี่ยวกับ ... (หมายเหตุ 4)</t>
    </r>
    <r>
      <rPr>
        <sz val="16"/>
        <color rgb="FFFF0000"/>
        <rFont val="Angsana New"/>
        <family val="1"/>
      </rPr>
      <t>]</t>
    </r>
  </si>
  <si>
    <r>
      <rPr>
        <b/>
        <i/>
        <sz val="16"/>
        <color rgb="FFFF0000"/>
        <rFont val="Angsana New"/>
        <family val="1"/>
      </rPr>
      <t>&lt;กรณีไม่ restate หรือใช้ Modified retrospective&gt;</t>
    </r>
    <r>
      <rPr>
        <b/>
        <sz val="16"/>
        <color rgb="FFFF0000"/>
        <rFont val="Angsana New"/>
        <family val="1"/>
      </rPr>
      <t xml:space="preserve"> </t>
    </r>
    <r>
      <rPr>
        <b/>
        <sz val="16"/>
        <rFont val="Angsana New"/>
        <family val="1"/>
      </rPr>
      <t>ยอดคงเหลือ ณ วันที่ 1 มกราคม 2564</t>
    </r>
    <r>
      <rPr>
        <b/>
        <sz val="16"/>
        <color rgb="FFFF0000"/>
        <rFont val="Angsana New"/>
        <family val="1"/>
      </rPr>
      <t xml:space="preserve"> [</t>
    </r>
    <r>
      <rPr>
        <b/>
        <sz val="16"/>
        <rFont val="Angsana New"/>
        <family val="1"/>
      </rPr>
      <t>- หลังการปรับปรุง</t>
    </r>
    <r>
      <rPr>
        <b/>
        <sz val="16"/>
        <color rgb="FFFF0000"/>
        <rFont val="Angsana New"/>
        <family val="1"/>
      </rPr>
      <t>]</t>
    </r>
    <r>
      <rPr>
        <b/>
        <sz val="16"/>
        <rFont val="Angsana New"/>
        <family val="1"/>
      </rPr>
      <t xml:space="preserve"> </t>
    </r>
    <r>
      <rPr>
        <b/>
        <i/>
        <sz val="16"/>
        <color rgb="FFFF0000"/>
        <rFont val="Angsana New"/>
        <family val="1"/>
      </rPr>
      <t>/ &lt;กรณี Full retrospective&gt;</t>
    </r>
    <r>
      <rPr>
        <b/>
        <sz val="16"/>
        <rFont val="Angsana New"/>
        <family val="1"/>
      </rPr>
      <t xml:space="preserve"> </t>
    </r>
    <r>
      <rPr>
        <b/>
        <sz val="16"/>
        <color rgb="FFFF0000"/>
        <rFont val="Angsana New"/>
        <family val="1"/>
      </rPr>
      <t>[</t>
    </r>
    <r>
      <rPr>
        <b/>
        <sz val="16"/>
        <rFont val="Angsana New"/>
        <family val="1"/>
      </rPr>
      <t>ยอดคงเหลือ ณ วันที่ 31 ธันวาคม 2563 - หลังการปรับปรุง</t>
    </r>
    <r>
      <rPr>
        <b/>
        <sz val="16"/>
        <color rgb="FFFF0000"/>
        <rFont val="Angsana New"/>
        <family val="1"/>
      </rPr>
      <t>]</t>
    </r>
  </si>
  <si>
    <t>B1</t>
  </si>
  <si>
    <t>การได้มาซึ่งบริษัทย่อย (หมายเหตุ ..)</t>
  </si>
  <si>
    <t>การได้มาซึ่งส่วนได้เสียที่ไม่มีอำนาจควบคุม (หมายเหตุ ..)</t>
  </si>
  <si>
    <t>โอนสำรองสำหรับการป้องกันความเสี่ยงในกระแสเงินสดไปยัง</t>
  </si>
  <si>
    <t xml:space="preserve">   [สินค้าคงเหลือ / ที่ดิน อาคารและอุปกรณ์]</t>
  </si>
  <si>
    <t>ยอดคงเหลือ ณ วันที่ 31 ธันวาคม 2564</t>
  </si>
  <si>
    <t>การกระทบยอดกำไรขาดทุนเบ็ดเสร็จอื่นแต่ละรายการกับรายการในงบกำไรขาดทุนเบ็ดเสร็จต้องมีส่วนที่แบ่งปันให้กับ NCI ด้วย</t>
  </si>
  <si>
    <t>งบแสดงการเปลี่ยนแปลงส่วนของผู้ถือหุ้น (ต่อ)</t>
  </si>
  <si>
    <t>[บริษัทย่อย] การร่วมค้า</t>
  </si>
  <si>
    <t>B4</t>
  </si>
  <si>
    <r>
      <t>ยอดคงเหลือ ณ วันที่ 31 ธันวาคม 2563</t>
    </r>
    <r>
      <rPr>
        <b/>
        <sz val="16"/>
        <color rgb="FFFF0000"/>
        <rFont val="Angsana New"/>
        <family val="1"/>
      </rPr>
      <t xml:space="preserve"> [</t>
    </r>
    <r>
      <rPr>
        <b/>
        <sz val="16"/>
        <rFont val="Angsana New"/>
        <family val="1"/>
      </rPr>
      <t>- หลังการปรับปรุง</t>
    </r>
    <r>
      <rPr>
        <b/>
        <sz val="16"/>
        <color rgb="FFFF0000"/>
        <rFont val="Angsana New"/>
        <family val="1"/>
      </rPr>
      <t>]</t>
    </r>
  </si>
  <si>
    <t>B3</t>
  </si>
  <si>
    <t>[ตัวอย่างกรณีเลือกแสดงงบกำไรขาดทุนเบ็ดเสร็จแบบ 1 statement]</t>
  </si>
  <si>
    <t>กำไรหรือขาดทุน:</t>
  </si>
  <si>
    <t>งบกำไรขาดทุนเบ็ดเสร็จ (ต่อ)</t>
  </si>
  <si>
    <r>
      <t xml:space="preserve">   การสูญเสีย</t>
    </r>
    <r>
      <rPr>
        <sz val="16"/>
        <color rgb="FF0070C0"/>
        <rFont val="Angsana New"/>
        <family val="1"/>
      </rPr>
      <t>[อำนาจควบคุม/อิทธิพลอย่างมีนัยสำคัญ]</t>
    </r>
    <r>
      <rPr>
        <sz val="16"/>
        <rFont val="Angsana New"/>
        <family val="1"/>
      </rPr>
      <t xml:space="preserve"> - สุทธิจากภาษีเงินได้</t>
    </r>
  </si>
  <si>
    <r>
      <t xml:space="preserve">   การสูญเสีย</t>
    </r>
    <r>
      <rPr>
        <sz val="16"/>
        <color rgb="FF0070C0"/>
        <rFont val="Angsana New"/>
        <family val="1"/>
      </rPr>
      <t xml:space="preserve">[อำนาจควบคุม/อิทธิพลอย่างมีนัยสำคัญ] </t>
    </r>
  </si>
  <si>
    <t>บริษัท บิสซิเนสอะไลเม้นท์ จำกัด (มหาชน) และบริษัทย่อย</t>
  </si>
  <si>
    <t>สินค้าคงเหลือ</t>
  </si>
  <si>
    <t xml:space="preserve">ที่ดิน อาคารและอุปกรณ์ </t>
  </si>
  <si>
    <t>สินทรัพย์ไม่มีตัวตน</t>
  </si>
  <si>
    <t>สินทรัพย์ภาษีเงินได้รอการตัดบัญชี</t>
  </si>
  <si>
    <t xml:space="preserve">สินทรัพย์ไม่หมุนเวียนอื่น </t>
  </si>
  <si>
    <t xml:space="preserve">      หุ้นสามัญ 660,000,000 หุ้น มูลค่าหุ้นละ 0.5 บาท</t>
  </si>
  <si>
    <t>สำหรับปีสิ้นสุดวันที่ 31 ธันวาคม 2565</t>
  </si>
  <si>
    <t>รายได้จากการขาย</t>
  </si>
  <si>
    <t>รายได้จากการให้บริการ</t>
  </si>
  <si>
    <t>รายได้จากกิจการโรงพยาบาล</t>
  </si>
  <si>
    <t>ต้นทุนกิจการโรงพยาบาล</t>
  </si>
  <si>
    <t xml:space="preserve">   สินทรัพย์ไม่หมุนเวียนอื่น </t>
  </si>
  <si>
    <t xml:space="preserve">   ประมาณการหนี้สิน</t>
  </si>
  <si>
    <t xml:space="preserve">เงินสดรับจากดอกเบี้ยรับ </t>
  </si>
  <si>
    <t xml:space="preserve"> </t>
  </si>
  <si>
    <t>เงินสดจ่ายคืนเงินกู้ยืมระยะยาว</t>
  </si>
  <si>
    <t xml:space="preserve">เงินสดจ่ายเงินต้นของหนี้สินตามสัญญาเช่า </t>
  </si>
  <si>
    <t>การเปลี่ยนแปลง</t>
  </si>
  <si>
    <t>จัดสรรแล้ว -</t>
  </si>
  <si>
    <t>รวมส่วนของ</t>
  </si>
  <si>
    <t>ผู้มีส่วนได้เสียที่ไม่มี</t>
  </si>
  <si>
    <t>สัดส่วนการถือหุ้น</t>
  </si>
  <si>
    <t>สำรอง</t>
  </si>
  <si>
    <t>อำนาจควบคุมของ</t>
  </si>
  <si>
    <t>ชำระแล้ว</t>
  </si>
  <si>
    <t>ในบริษัทย่อย</t>
  </si>
  <si>
    <t>ตามกฎหมาย</t>
  </si>
  <si>
    <t>บริษัทย่อย</t>
  </si>
  <si>
    <t>เงินสดและรายการเทียบเท่าเงินสดต้นปี</t>
  </si>
  <si>
    <t>เงินสดและรายการเทียบเท่าเงินสดปลายปี</t>
  </si>
  <si>
    <t>สำรองตามกฎหมาย</t>
  </si>
  <si>
    <t>กำไรจากการดำเนินงาน</t>
  </si>
  <si>
    <t>กำไรก่อนค่าใช้จ่ายภาษีเงินได้</t>
  </si>
  <si>
    <t>การแบ่งปันกำไร</t>
  </si>
  <si>
    <t xml:space="preserve">กำไรต่อหุ้น </t>
  </si>
  <si>
    <t>กำไรต่อหุ้นขั้นพื้นฐาน</t>
  </si>
  <si>
    <t xml:space="preserve">   กำไรส่วนที่เป็นของผู้ถือหุ้นของบริษัทฯ</t>
  </si>
  <si>
    <t xml:space="preserve">ส่วนของผู้ถือหุ้น </t>
  </si>
  <si>
    <t>หนี้สินและส่วนของผู้ถือหุ้น (ต่อ)</t>
  </si>
  <si>
    <t>กำไรขาดทุน</t>
  </si>
  <si>
    <t>ที่ออกและ</t>
  </si>
  <si>
    <t>ซื้ออุปกรณ์และสินทรัพย์ไม่มีตัวตน</t>
  </si>
  <si>
    <t>เงินสดจ่ายดอกเบี้ย</t>
  </si>
  <si>
    <t>กระแสเงินสดสุทธิใช้ไปในกิจกรรมจัดหาเงิน</t>
  </si>
  <si>
    <t>เงินฝากธนาคารที่มีภาระค้ำประกัน</t>
  </si>
  <si>
    <t xml:space="preserve">   กำหนดชำระภายในหนึ่งปี</t>
  </si>
  <si>
    <t>เงินกู้ยืมระยะยาว - สุทธิจากส่วนที่ถึง</t>
  </si>
  <si>
    <t xml:space="preserve">      หุ้นสามัญ 600,734,989 หุ้น มูลค่าหุ้นละ 0.5 บาท</t>
  </si>
  <si>
    <t>ส่วนต่ำกว่าทุนจาก</t>
  </si>
  <si>
    <t xml:space="preserve">   ตัดจำหน่ายอุปกรณ์และโปรแกรมคอมพิวเตอร์</t>
  </si>
  <si>
    <t>ส่วนต่ำกว่าทุนจากการเปลี่ยนแปลงสัดส่วนการถือหุ้น</t>
  </si>
  <si>
    <t xml:space="preserve">   ในบริษัทย่อย</t>
  </si>
  <si>
    <t xml:space="preserve">   (กำไร) ขาดทุนจากการเปลี่ยนแปลงมูลค่าตราสารอนุพันธ์</t>
  </si>
  <si>
    <t xml:space="preserve">   เงินสดจ่ายภาษีเงินได้</t>
  </si>
  <si>
    <t>ยอดคงเหลือ ณ วันที่ 1 มกราคม 2567</t>
  </si>
  <si>
    <t>ยอดคงเหลือ ณ วันที่ 31 ธันวาคม 2567</t>
  </si>
  <si>
    <t>งบฐานะการเงิน</t>
  </si>
  <si>
    <t>งบฐานะการเงิน (ต่อ)</t>
  </si>
  <si>
    <t xml:space="preserve">งบการเปลี่ยนแปลงส่วนของผู้ถือหุ้น </t>
  </si>
  <si>
    <t>งบการเปลี่ยนแปลงส่วนของผู้ถือหุ้น (ต่อ)</t>
  </si>
  <si>
    <t>รายได้จากการก่อสร้าง</t>
  </si>
  <si>
    <t xml:space="preserve">   ลูกหนี้ตามสัญญาเช่าเงินทุน</t>
  </si>
  <si>
    <t>ขาดทุนจากอัตราแลกเปลี่ยน</t>
  </si>
  <si>
    <t>ส่วนของลูกหนี้ตามสัญญาเช่าเงินทุนที่ถึงกำหนด</t>
  </si>
  <si>
    <t xml:space="preserve">   รับชำระภายในหนึ่งปี</t>
  </si>
  <si>
    <t>ลูกหนี้ตามสัญญาเช่าเงินทุน - สุทธิจากส่วนที่ถึงกำหนด</t>
  </si>
  <si>
    <t xml:space="preserve">กำไรขาดทุนเบ็ดเบ็ดเสร็จอื่นสำหรับปี </t>
  </si>
  <si>
    <t>ต้นทุนการก่อสร้าง</t>
  </si>
  <si>
    <t>ส่วนของหนี้สินตามสัญญาเช่าที่ถึงกำหนดชำระภายในหนึ่งปี</t>
  </si>
  <si>
    <t>กำไรเบ็ดเสร็จรวมสำหรับปี</t>
  </si>
  <si>
    <t>กำไรเบ็ดเสร็จอื่นสำหรับปี</t>
  </si>
  <si>
    <t xml:space="preserve">   การปรับลดสินค้าคงเหลือเป็นมูลค่าสุทธิที่จะได้รับ (กลับรายการ)</t>
  </si>
  <si>
    <t>เงินสดรับจากเงินกู้ยืมระยะยาว</t>
  </si>
  <si>
    <t>ณ วันที่ 31 ธันวาคม 2568</t>
  </si>
  <si>
    <t>สำหรับปีสิ้นสุดวันที่ 31 ธันวาคม 2568</t>
  </si>
  <si>
    <t>ยอดคงเหลือ ณ วันที่ 1 มกราคม 2568</t>
  </si>
  <si>
    <t>ยอดคงเหลือ ณ วันที่ 31 ธันวาคม 2568</t>
  </si>
  <si>
    <t>31 ธันวาคม 2567</t>
  </si>
  <si>
    <t>ประมาณการหนี้สินไม่หมุนเวียนสำหรับผลประโยชน์พนักงาน</t>
  </si>
  <si>
    <t>ลูกหนี้การค้าและลูกหนี้หมุนเวียนอื่น</t>
  </si>
  <si>
    <t>เงินลงทุนในบริษัทร่วม</t>
  </si>
  <si>
    <t>เจ้าหนี้การค้าและเจ้าหนี้หมุนเวียนอื่น</t>
  </si>
  <si>
    <t>ประมาณการหนี้สินหมุนเวียนอื่น</t>
  </si>
  <si>
    <t>เจ้าหนี้การค้าและเจ้าหนี้ไม่หมุนเวียนอื่น</t>
  </si>
  <si>
    <t>ประมาณการหนี้สินไม่หมุนเวียนอื่น</t>
  </si>
  <si>
    <t>ส่วนแบ่งขาดทุนจากเงินลงทุนในบริษัทร่วม</t>
  </si>
  <si>
    <t xml:space="preserve">   ประมาณการหนี้สินสำหรับผลประโยชน์พนักงาน</t>
  </si>
  <si>
    <t xml:space="preserve">   ลูกหนี้การค้าและลูกหนี้หมุนเวียนอื่น</t>
  </si>
  <si>
    <t xml:space="preserve">   เจ้าหนี้การค้าและเจ้าหนี้หมุนเวียนอื่น</t>
  </si>
  <si>
    <t xml:space="preserve">   ส่วนแบ่งขาดทุนจากเงินลงทุนในบริษัทร่วม</t>
  </si>
  <si>
    <t>เงินกู้ยืมระยะสั้นจากสถาบันการเงิน</t>
  </si>
  <si>
    <t>ลงทุนในบริษัทร่วม</t>
  </si>
  <si>
    <t>หนี้สินตามสัญญาเช่า - สุทธิจากส่วนที่ถึงกำหนด</t>
  </si>
  <si>
    <t xml:space="preserve">   ชำระภายในหนึ่งปี</t>
  </si>
  <si>
    <t xml:space="preserve">   ขาดทุนจากอัตราแลกเปลี่ยนที่ยังไม่เกิดขึ้นจริง</t>
  </si>
  <si>
    <t>กระแสเงินสดใช้ไปในกิจกรรมดำเนินงาน</t>
  </si>
  <si>
    <t>กระแสเงินสดสุทธิใช้ไปในกิจกรรมดำเนินงาน</t>
  </si>
  <si>
    <t>เงินฝากประจำลดลง</t>
  </si>
  <si>
    <t>เงินฝากธนาคารที่มีภาระค้ำประกัน (เพิ่มขึ้น) ลดลง</t>
  </si>
  <si>
    <t>กระแสเงินสดสุทธิจาก (ใช้ไปใน) กิจกรรมลงทุน</t>
  </si>
  <si>
    <t>เงินกู้ยืมระยะสั้นจากสถาบันการเงินเพิ่มขึ้น</t>
  </si>
  <si>
    <t>เงินสดและรายการเทียบเท่าเงินสดลดลงสุทธิ</t>
  </si>
  <si>
    <t>ภาษีเงินได้นิติบุคคลค้างจ่าย</t>
  </si>
  <si>
    <t>25, 30</t>
  </si>
  <si>
    <t>ผลกำไร (ขาดทุน) จากการวัดมูลค่าใหม่ของผลประโยชน์พนักงาน</t>
  </si>
  <si>
    <t xml:space="preserve">   ที่กำหนดไว้ - สุทธิจากภาษีเงินได้</t>
  </si>
  <si>
    <t xml:space="preserve">กำไรเบ็ดเบ็ดเสร็จรวมสำหรับปี </t>
  </si>
  <si>
    <t>การแบ่งปันกำไรเบ็ดเบ็ดเสร็จรวม</t>
  </si>
  <si>
    <t>เงินปันผลจ่าย (หมายเหตุ 34)</t>
  </si>
  <si>
    <t>ขาดทุนเบ็ดเสร็จอื่นสำหรับปี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</si>
</sst>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_(* \(#,##0\);_(* &quot;-&quot;_);_(@_)"/>
    <numFmt numFmtId="43" formatCode="_(* #,##0.00_);_(* \(#,##0.00\);_(* &quot;-&quot;??_);_(@_)"/>
    <numFmt numFmtId="164" formatCode="_(* #,##0_);_(* \(#,##0\);_(* &quot;-&quot;??_);_(@_)"/>
    <numFmt numFmtId="165" formatCode="_([$€-2]\ * #,##0.00_);_([$€-2]\ * \(#,##0.00\);_([$€-2]\ * &quot;-&quot;??_);_(@_)"/>
    <numFmt numFmtId="166" formatCode="_-* #,##0.00_-;\-* #,##0.00_-;_-* &quot;-&quot;??_-;_-@_-"/>
    <numFmt numFmtId="167" formatCode="_-* #,##0_-;\-* #,##0_-;_-* &quot;-&quot;??_-;_-@_-"/>
    <numFmt numFmtId="168" formatCode="#,##0\ ;\(#,##0\)"/>
    <numFmt numFmtId="169" formatCode="\t&quot;฿&quot;#,##0.00_);[Red]\(\t&quot;฿&quot;#,##0.00\)"/>
    <numFmt numFmtId="170" formatCode="#,##0;\(#,##0\)"/>
    <numFmt numFmtId="171" formatCode="_(* #,##0.000_);_(* \(#,##0.000\);_(* &quot;-&quot;_);_(@_)"/>
    <numFmt numFmtId="172" formatCode="_(* #,##0.0000_);_(* \(#,##0.0000\);_(* &quot;-&quot;_);_(@_)"/>
    <numFmt numFmtId="173" formatCode="_(* #,##0.00_);_(* \(#,##0.00\);_(* &quot;-&quot;_);_(@_)"/>
  </numFmts>
  <fonts count="47">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6"/>
      <name val="Angsana New"/>
      <family val="1"/>
    </font>
    <font>
      <sz val="16"/>
      <name val="Angsana New"/>
      <family val="1"/>
    </font>
    <font>
      <u/>
      <sz val="16"/>
      <name val="Angsana New"/>
      <family val="1"/>
    </font>
    <font>
      <i/>
      <sz val="16"/>
      <name val="Angsana New"/>
      <family val="1"/>
    </font>
    <font>
      <sz val="15"/>
      <name val="Angsana New"/>
      <family val="1"/>
    </font>
    <font>
      <b/>
      <sz val="16"/>
      <color theme="1"/>
      <name val="Angsana New"/>
      <family val="1"/>
    </font>
    <font>
      <sz val="16"/>
      <color theme="1"/>
      <name val="Angsana New"/>
      <family val="1"/>
    </font>
    <font>
      <sz val="11"/>
      <color theme="1"/>
      <name val="Arial"/>
      <family val="2"/>
    </font>
    <font>
      <i/>
      <sz val="16"/>
      <color theme="1"/>
      <name val="Angsana New"/>
      <family val="1"/>
    </font>
    <font>
      <sz val="9"/>
      <color theme="1"/>
      <name val="Arial"/>
      <family val="2"/>
    </font>
    <font>
      <b/>
      <sz val="8"/>
      <color indexed="81"/>
      <name val="Tahoma"/>
      <family val="2"/>
    </font>
    <font>
      <sz val="16"/>
      <name val="Wingdings 2"/>
      <family val="1"/>
      <charset val="2"/>
    </font>
    <font>
      <b/>
      <i/>
      <sz val="18"/>
      <name val="Angsana New"/>
      <family val="1"/>
    </font>
    <font>
      <sz val="14"/>
      <name val="CordiaUPC"/>
      <family val="2"/>
      <charset val="222"/>
    </font>
    <font>
      <i/>
      <sz val="16"/>
      <color rgb="FFFF0000"/>
      <name val="Angsana New"/>
      <family val="1"/>
    </font>
    <font>
      <sz val="8"/>
      <color indexed="81"/>
      <name val="Tahoma"/>
      <family val="2"/>
    </font>
    <font>
      <sz val="12"/>
      <color indexed="81"/>
      <name val="Tahoma"/>
      <family val="2"/>
    </font>
    <font>
      <sz val="10"/>
      <color indexed="81"/>
      <name val="Tahoma"/>
      <family val="2"/>
    </font>
    <font>
      <b/>
      <sz val="16"/>
      <color rgb="FFFF0000"/>
      <name val="Angsana New"/>
      <family val="1"/>
    </font>
    <font>
      <sz val="16"/>
      <color rgb="FFFF0000"/>
      <name val="Angsana New"/>
      <family val="1"/>
    </font>
    <font>
      <strike/>
      <sz val="16"/>
      <color rgb="FFFF0000"/>
      <name val="Angsana New"/>
      <family val="1"/>
    </font>
    <font>
      <strike/>
      <sz val="15"/>
      <color rgb="FFFF0000"/>
      <name val="Angsana New"/>
      <family val="1"/>
    </font>
    <font>
      <sz val="9"/>
      <color indexed="81"/>
      <name val="Tahoma"/>
      <family val="2"/>
    </font>
    <font>
      <b/>
      <i/>
      <sz val="18"/>
      <color rgb="FFFF0000"/>
      <name val="Angsana New"/>
      <family val="1"/>
    </font>
    <font>
      <b/>
      <i/>
      <sz val="16"/>
      <color rgb="FFFF0000"/>
      <name val="Angsana New"/>
      <family val="1"/>
    </font>
    <font>
      <sz val="16"/>
      <color rgb="FF0070C0"/>
      <name val="Angsana New"/>
      <family val="1"/>
    </font>
    <font>
      <sz val="10"/>
      <name val="Arial"/>
      <family val="2"/>
    </font>
    <font>
      <sz val="10"/>
      <name val="ApFont"/>
    </font>
    <font>
      <sz val="14"/>
      <name val="AngsanaUPC"/>
      <family val="1"/>
    </font>
    <font>
      <sz val="10"/>
      <color theme="1"/>
      <name val="Arial"/>
      <family val="2"/>
    </font>
    <font>
      <sz val="12"/>
      <name val="Times New Roman"/>
      <family val="1"/>
    </font>
    <font>
      <sz val="10"/>
      <color theme="1"/>
      <name val="Calibri"/>
      <family val="2"/>
      <scheme val="minor"/>
    </font>
    <font>
      <sz val="12"/>
      <name val="Tms Rmn"/>
    </font>
    <font>
      <sz val="8"/>
      <name val="EYInterstate Light"/>
    </font>
    <font>
      <sz val="11"/>
      <color theme="1"/>
      <name val="Calibri"/>
      <family val="2"/>
      <charset val="222"/>
      <scheme val="minor"/>
    </font>
    <font>
      <i/>
      <sz val="16"/>
      <name val="Angsana New"/>
      <family val="1"/>
      <charset val="222"/>
    </font>
    <font>
      <b/>
      <sz val="16"/>
      <name val="Angsana New"/>
      <family val="1"/>
      <charset val="222"/>
    </font>
    <font>
      <sz val="16"/>
      <name val="Angsana New"/>
      <family val="1"/>
      <charset val="222"/>
    </font>
    <font>
      <u/>
      <sz val="16"/>
      <name val="Angsana New"/>
      <family val="1"/>
      <charset val="222"/>
    </font>
    <font>
      <sz val="16"/>
      <color theme="1"/>
      <name val="Angsana New"/>
      <family val="1"/>
      <charset val="222"/>
    </font>
    <font>
      <strike/>
      <sz val="16"/>
      <name val="Angsana New"/>
      <family val="1"/>
      <charset val="222"/>
    </font>
    <font>
      <sz val="11"/>
      <name val="Arial"/>
      <family val="2"/>
    </font>
  </fonts>
  <fills count="7">
    <fill>
      <patternFill patternType="none"/>
    </fill>
    <fill>
      <patternFill patternType="gray125"/>
    </fill>
    <fill>
      <patternFill patternType="solid">
        <fgColor rgb="FF66FFFF"/>
        <bgColor indexed="64"/>
      </patternFill>
    </fill>
    <fill>
      <patternFill patternType="solid">
        <fgColor rgb="FFFF66FF"/>
        <bgColor indexed="64"/>
      </patternFill>
    </fill>
    <fill>
      <patternFill patternType="solid">
        <fgColor rgb="FF66FF33"/>
        <bgColor indexed="64"/>
      </patternFill>
    </fill>
    <fill>
      <patternFill patternType="solid">
        <fgColor theme="2"/>
        <bgColor indexed="64"/>
      </patternFill>
    </fill>
    <fill>
      <patternFill patternType="solid">
        <fgColor rgb="FFFFFF00"/>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bottom style="dotted">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52">
    <xf numFmtId="0" fontId="0" fillId="0" borderId="0"/>
    <xf numFmtId="0" fontId="18" fillId="0" borderId="0"/>
    <xf numFmtId="0" fontId="4" fillId="0" borderId="0"/>
    <xf numFmtId="43" fontId="31" fillId="0" borderId="0" applyFont="0" applyFill="0" applyBorder="0" applyAlignment="0" applyProtection="0"/>
    <xf numFmtId="0" fontId="32" fillId="0" borderId="0"/>
    <xf numFmtId="43" fontId="31" fillId="0" borderId="0" applyFont="0" applyFill="0" applyBorder="0" applyAlignment="0" applyProtection="0"/>
    <xf numFmtId="0" fontId="33" fillId="0" borderId="0"/>
    <xf numFmtId="0" fontId="31" fillId="0" borderId="0"/>
    <xf numFmtId="0" fontId="31" fillId="0" borderId="0"/>
    <xf numFmtId="168" fontId="9" fillId="0" borderId="0"/>
    <xf numFmtId="166" fontId="31" fillId="0" borderId="0" applyFont="0" applyFill="0" applyBorder="0" applyAlignment="0" applyProtection="0"/>
    <xf numFmtId="169" fontId="33" fillId="0" borderId="0" applyFont="0" applyFill="0" applyBorder="0" applyAlignment="0" applyProtection="0"/>
    <xf numFmtId="43" fontId="34" fillId="0" borderId="0" applyFont="0" applyFill="0" applyBorder="0" applyAlignment="0" applyProtection="0"/>
    <xf numFmtId="41" fontId="35" fillId="0" borderId="0" applyFont="0" applyFill="0" applyBorder="0" applyAlignment="0" applyProtection="0"/>
    <xf numFmtId="43" fontId="36" fillId="0" borderId="0" applyFont="0" applyFill="0" applyBorder="0" applyAlignment="0" applyProtection="0"/>
    <xf numFmtId="43" fontId="3" fillId="0" borderId="0" applyFont="0" applyFill="0" applyBorder="0" applyAlignment="0" applyProtection="0"/>
    <xf numFmtId="0" fontId="37" fillId="0" borderId="0" applyNumberFormat="0" applyFill="0" applyBorder="0" applyAlignment="0" applyProtection="0"/>
    <xf numFmtId="0" fontId="38" fillId="0" borderId="0">
      <alignment vertical="center"/>
    </xf>
    <xf numFmtId="0" fontId="38" fillId="0" borderId="0">
      <alignment vertical="center"/>
    </xf>
    <xf numFmtId="0" fontId="31" fillId="0" borderId="0"/>
    <xf numFmtId="0" fontId="3" fillId="0" borderId="0"/>
    <xf numFmtId="0" fontId="36" fillId="0" borderId="0"/>
    <xf numFmtId="0" fontId="39" fillId="0" borderId="0"/>
    <xf numFmtId="0" fontId="31" fillId="0" borderId="0"/>
    <xf numFmtId="0" fontId="3"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32">
    <xf numFmtId="0" fontId="0" fillId="0" borderId="0" xfId="0"/>
    <xf numFmtId="37" fontId="9" fillId="0" borderId="0" xfId="0" applyNumberFormat="1" applyFont="1" applyAlignment="1">
      <alignment vertical="top"/>
    </xf>
    <xf numFmtId="37" fontId="6" fillId="0" borderId="0" xfId="0" applyNumberFormat="1" applyFont="1" applyAlignment="1">
      <alignment vertical="top"/>
    </xf>
    <xf numFmtId="37" fontId="6" fillId="0" borderId="0" xfId="0" applyNumberFormat="1" applyFont="1" applyAlignment="1">
      <alignment horizontal="right" vertical="top"/>
    </xf>
    <xf numFmtId="0" fontId="5" fillId="0" borderId="0" xfId="0" quotePrefix="1" applyFont="1" applyAlignment="1">
      <alignment horizontal="left" vertical="top"/>
    </xf>
    <xf numFmtId="164" fontId="6" fillId="0" borderId="0" xfId="0" quotePrefix="1" applyNumberFormat="1" applyFont="1" applyAlignment="1">
      <alignment horizontal="centerContinuous" vertical="top"/>
    </xf>
    <xf numFmtId="0" fontId="6" fillId="0" borderId="0" xfId="0" applyFont="1" applyAlignment="1">
      <alignment horizontal="centerContinuous" vertical="top"/>
    </xf>
    <xf numFmtId="164" fontId="6" fillId="0" borderId="0" xfId="0" applyNumberFormat="1" applyFont="1" applyAlignment="1">
      <alignment horizontal="centerContinuous" vertical="top"/>
    </xf>
    <xf numFmtId="164" fontId="6" fillId="0" borderId="0" xfId="0" applyNumberFormat="1" applyFont="1" applyAlignment="1">
      <alignment horizontal="left" vertical="top"/>
    </xf>
    <xf numFmtId="0" fontId="6" fillId="0" borderId="0" xfId="0" applyFont="1" applyAlignment="1">
      <alignment vertical="top"/>
    </xf>
    <xf numFmtId="164" fontId="6" fillId="0" borderId="0" xfId="0" applyNumberFormat="1" applyFont="1" applyAlignment="1">
      <alignment vertical="top"/>
    </xf>
    <xf numFmtId="164" fontId="5" fillId="0" borderId="0" xfId="0" applyNumberFormat="1" applyFont="1" applyAlignment="1">
      <alignment vertical="top"/>
    </xf>
    <xf numFmtId="0" fontId="7" fillId="0" borderId="0" xfId="0" applyFont="1" applyAlignment="1">
      <alignment horizontal="center" vertical="top"/>
    </xf>
    <xf numFmtId="164" fontId="7" fillId="0" borderId="0" xfId="0" applyNumberFormat="1" applyFont="1" applyAlignment="1">
      <alignment horizontal="right" vertical="top"/>
    </xf>
    <xf numFmtId="1" fontId="7" fillId="0" borderId="0" xfId="0" applyNumberFormat="1" applyFont="1" applyAlignment="1">
      <alignment horizontal="center" vertical="top"/>
    </xf>
    <xf numFmtId="1" fontId="6" fillId="0" borderId="0" xfId="0" applyNumberFormat="1" applyFont="1" applyAlignment="1">
      <alignment vertical="top"/>
    </xf>
    <xf numFmtId="0" fontId="5" fillId="0" borderId="0" xfId="0" applyFont="1" applyAlignment="1">
      <alignment vertical="top"/>
    </xf>
    <xf numFmtId="0" fontId="6" fillId="0" borderId="0" xfId="0" applyFont="1" applyAlignment="1">
      <alignment horizontal="left" vertical="top"/>
    </xf>
    <xf numFmtId="164" fontId="6" fillId="0" borderId="0" xfId="0" quotePrefix="1" applyNumberFormat="1" applyFont="1" applyAlignment="1">
      <alignment horizontal="left" vertical="top"/>
    </xf>
    <xf numFmtId="0" fontId="8" fillId="0" borderId="0" xfId="0" applyFont="1" applyAlignment="1">
      <alignment horizontal="center" vertical="top"/>
    </xf>
    <xf numFmtId="164" fontId="6" fillId="0" borderId="0" xfId="0" applyNumberFormat="1" applyFont="1" applyAlignment="1">
      <alignment horizontal="center" vertical="top"/>
    </xf>
    <xf numFmtId="0" fontId="5" fillId="0" borderId="0" xfId="0" applyFont="1" applyAlignment="1">
      <alignment horizontal="left" vertical="top"/>
    </xf>
    <xf numFmtId="165" fontId="10" fillId="0" borderId="0" xfId="0" applyNumberFormat="1" applyFont="1" applyAlignment="1">
      <alignment horizontal="right" vertical="top"/>
    </xf>
    <xf numFmtId="1" fontId="10" fillId="0" borderId="0" xfId="0" applyNumberFormat="1" applyFont="1" applyAlignment="1">
      <alignment horizontal="center" vertical="top"/>
    </xf>
    <xf numFmtId="165" fontId="10" fillId="0" borderId="0" xfId="0" applyNumberFormat="1" applyFont="1" applyAlignment="1">
      <alignment vertical="top"/>
    </xf>
    <xf numFmtId="41" fontId="10" fillId="0" borderId="0" xfId="0" applyNumberFormat="1" applyFont="1" applyAlignment="1">
      <alignment horizontal="right" vertical="top"/>
    </xf>
    <xf numFmtId="41" fontId="10" fillId="0" borderId="0" xfId="0" applyNumberFormat="1" applyFont="1" applyAlignment="1">
      <alignment vertical="top"/>
    </xf>
    <xf numFmtId="165" fontId="11" fillId="0" borderId="0" xfId="0" applyNumberFormat="1" applyFont="1" applyAlignment="1">
      <alignment vertical="top"/>
    </xf>
    <xf numFmtId="165" fontId="12" fillId="0" borderId="0" xfId="0" applyNumberFormat="1" applyFont="1" applyAlignment="1">
      <alignment vertical="top"/>
    </xf>
    <xf numFmtId="49" fontId="11" fillId="0" borderId="0" xfId="0" applyNumberFormat="1" applyFont="1" applyAlignment="1">
      <alignment vertical="top"/>
    </xf>
    <xf numFmtId="165" fontId="11" fillId="0" borderId="0" xfId="0" applyNumberFormat="1" applyFont="1" applyAlignment="1">
      <alignment horizontal="right" vertical="top"/>
    </xf>
    <xf numFmtId="1" fontId="11" fillId="0" borderId="0" xfId="0" applyNumberFormat="1" applyFont="1" applyAlignment="1">
      <alignment horizontal="center" vertical="top"/>
    </xf>
    <xf numFmtId="0" fontId="13" fillId="0" borderId="0" xfId="0" applyFont="1" applyAlignment="1">
      <alignment horizontal="center" vertical="top"/>
    </xf>
    <xf numFmtId="0" fontId="11" fillId="0" borderId="0" xfId="0" applyFont="1" applyAlignment="1">
      <alignment horizontal="right" vertical="top"/>
    </xf>
    <xf numFmtId="41" fontId="11" fillId="0" borderId="0" xfId="0" applyNumberFormat="1" applyFont="1" applyAlignment="1">
      <alignment horizontal="right" vertical="top"/>
    </xf>
    <xf numFmtId="41" fontId="11" fillId="0" borderId="0" xfId="0" applyNumberFormat="1" applyFont="1" applyAlignment="1">
      <alignment vertical="top"/>
    </xf>
    <xf numFmtId="165" fontId="14" fillId="0" borderId="0" xfId="0" applyNumberFormat="1" applyFont="1" applyAlignment="1">
      <alignment vertical="top"/>
    </xf>
    <xf numFmtId="41" fontId="11" fillId="0" borderId="1" xfId="0" applyNumberFormat="1" applyFont="1" applyBorder="1" applyAlignment="1">
      <alignment horizontal="right" vertical="top"/>
    </xf>
    <xf numFmtId="49" fontId="10" fillId="0" borderId="0" xfId="0" applyNumberFormat="1" applyFont="1" applyAlignment="1">
      <alignment vertical="top"/>
    </xf>
    <xf numFmtId="41" fontId="10" fillId="0" borderId="1" xfId="0" applyNumberFormat="1" applyFont="1" applyBorder="1" applyAlignment="1">
      <alignment horizontal="right" vertical="top"/>
    </xf>
    <xf numFmtId="41" fontId="10" fillId="0" borderId="4" xfId="0" applyNumberFormat="1" applyFont="1" applyBorder="1" applyAlignment="1">
      <alignment horizontal="right" vertical="top"/>
    </xf>
    <xf numFmtId="0" fontId="6" fillId="0" borderId="0" xfId="0" quotePrefix="1" applyFont="1" applyAlignment="1">
      <alignment horizontal="center" vertical="top"/>
    </xf>
    <xf numFmtId="164" fontId="6" fillId="0" borderId="0" xfId="0" applyNumberFormat="1" applyFont="1" applyAlignment="1">
      <alignment horizontal="right" vertical="top"/>
    </xf>
    <xf numFmtId="164" fontId="6" fillId="0" borderId="3" xfId="0" applyNumberFormat="1" applyFont="1" applyBorder="1" applyAlignment="1">
      <alignment horizontal="center" vertical="top"/>
    </xf>
    <xf numFmtId="43" fontId="6" fillId="0" borderId="4" xfId="0" applyNumberFormat="1" applyFont="1" applyBorder="1" applyAlignment="1">
      <alignment horizontal="right" vertical="top"/>
    </xf>
    <xf numFmtId="43" fontId="6" fillId="0" borderId="0" xfId="0" applyNumberFormat="1" applyFont="1" applyAlignment="1">
      <alignment vertical="top"/>
    </xf>
    <xf numFmtId="43" fontId="6" fillId="0" borderId="4" xfId="0" applyNumberFormat="1" applyFont="1" applyBorder="1" applyAlignment="1">
      <alignment vertical="top"/>
    </xf>
    <xf numFmtId="43" fontId="6" fillId="0" borderId="0" xfId="0" applyNumberFormat="1" applyFont="1" applyAlignment="1">
      <alignment horizontal="right" vertical="top"/>
    </xf>
    <xf numFmtId="37" fontId="5" fillId="0" borderId="0" xfId="0" applyNumberFormat="1" applyFont="1" applyAlignment="1">
      <alignment horizontal="left" vertical="top"/>
    </xf>
    <xf numFmtId="38" fontId="6" fillId="0" borderId="0" xfId="0" applyNumberFormat="1" applyFont="1" applyAlignment="1">
      <alignment horizontal="centerContinuous" vertical="top"/>
    </xf>
    <xf numFmtId="0" fontId="6" fillId="0" borderId="0" xfId="0" applyFont="1" applyAlignment="1">
      <alignment horizontal="right" vertical="top"/>
    </xf>
    <xf numFmtId="164" fontId="5" fillId="0" borderId="0" xfId="0" applyNumberFormat="1" applyFont="1" applyAlignment="1">
      <alignment horizontal="center" vertical="top"/>
    </xf>
    <xf numFmtId="164" fontId="8" fillId="0" borderId="0" xfId="0" applyNumberFormat="1" applyFont="1" applyAlignment="1">
      <alignment horizontal="center" vertical="top"/>
    </xf>
    <xf numFmtId="41" fontId="10" fillId="0" borderId="3" xfId="0" applyNumberFormat="1" applyFont="1" applyBorder="1" applyAlignment="1">
      <alignment horizontal="right" vertical="top"/>
    </xf>
    <xf numFmtId="164" fontId="16" fillId="0" borderId="0" xfId="0" applyNumberFormat="1" applyFont="1" applyAlignment="1">
      <alignment vertical="top"/>
    </xf>
    <xf numFmtId="164" fontId="17" fillId="0" borderId="0" xfId="0" applyNumberFormat="1" applyFont="1" applyAlignment="1">
      <alignment vertical="top"/>
    </xf>
    <xf numFmtId="164" fontId="8" fillId="0" borderId="1" xfId="0" applyNumberFormat="1" applyFont="1" applyBorder="1" applyAlignment="1">
      <alignment horizontal="center" vertical="top"/>
    </xf>
    <xf numFmtId="0" fontId="19" fillId="0" borderId="0" xfId="0" applyFont="1" applyAlignment="1">
      <alignment horizontal="left" vertical="top"/>
    </xf>
    <xf numFmtId="164" fontId="6" fillId="3" borderId="3" xfId="0" applyNumberFormat="1" applyFont="1" applyFill="1" applyBorder="1" applyAlignment="1">
      <alignment horizontal="center" vertical="top"/>
    </xf>
    <xf numFmtId="164" fontId="23" fillId="4" borderId="0" xfId="0" applyNumberFormat="1" applyFont="1" applyFill="1" applyAlignment="1">
      <alignment horizontal="center" vertical="top"/>
    </xf>
    <xf numFmtId="164" fontId="23" fillId="4" borderId="4" xfId="0" applyNumberFormat="1" applyFont="1" applyFill="1" applyBorder="1" applyAlignment="1">
      <alignment horizontal="center" vertical="top"/>
    </xf>
    <xf numFmtId="164" fontId="17" fillId="0" borderId="1" xfId="0" applyNumberFormat="1" applyFont="1" applyBorder="1" applyAlignment="1">
      <alignment vertical="top"/>
    </xf>
    <xf numFmtId="164" fontId="23" fillId="4" borderId="1" xfId="0" applyNumberFormat="1" applyFont="1" applyFill="1" applyBorder="1" applyAlignment="1">
      <alignment horizontal="center" vertical="top"/>
    </xf>
    <xf numFmtId="165" fontId="25" fillId="0" borderId="0" xfId="0" applyNumberFormat="1" applyFont="1" applyAlignment="1">
      <alignment horizontal="right" vertical="top"/>
    </xf>
    <xf numFmtId="0" fontId="4" fillId="0" borderId="0" xfId="2"/>
    <xf numFmtId="37" fontId="26" fillId="0" borderId="0" xfId="0" applyNumberFormat="1" applyFont="1" applyAlignment="1">
      <alignment vertical="top"/>
    </xf>
    <xf numFmtId="41" fontId="6" fillId="0" borderId="0" xfId="2" applyNumberFormat="1" applyFont="1" applyAlignment="1">
      <alignment horizontal="center" vertical="top"/>
    </xf>
    <xf numFmtId="41" fontId="6" fillId="0" borderId="1" xfId="2" applyNumberFormat="1" applyFont="1" applyBorder="1" applyAlignment="1">
      <alignment horizontal="center" vertical="top"/>
    </xf>
    <xf numFmtId="49" fontId="6" fillId="0" borderId="0" xfId="2" applyNumberFormat="1" applyFont="1" applyAlignment="1">
      <alignment vertical="top"/>
    </xf>
    <xf numFmtId="37" fontId="6" fillId="0" borderId="0" xfId="2" applyNumberFormat="1" applyFont="1" applyAlignment="1">
      <alignment vertical="top"/>
    </xf>
    <xf numFmtId="49" fontId="6" fillId="0" borderId="0" xfId="2" applyNumberFormat="1" applyFont="1" applyAlignment="1">
      <alignment horizontal="left" vertical="top"/>
    </xf>
    <xf numFmtId="37" fontId="6" fillId="5" borderId="0" xfId="2" applyNumberFormat="1" applyFont="1" applyFill="1" applyAlignment="1">
      <alignment vertical="top"/>
    </xf>
    <xf numFmtId="1" fontId="6" fillId="5" borderId="0" xfId="2" applyNumberFormat="1" applyFont="1" applyFill="1" applyAlignment="1">
      <alignment vertical="top"/>
    </xf>
    <xf numFmtId="1" fontId="6" fillId="5" borderId="0" xfId="2" applyNumberFormat="1" applyFont="1" applyFill="1" applyAlignment="1">
      <alignment horizontal="center" vertical="top"/>
    </xf>
    <xf numFmtId="164" fontId="6" fillId="5" borderId="0" xfId="2" applyNumberFormat="1" applyFont="1" applyFill="1" applyAlignment="1">
      <alignment horizontal="center" vertical="top"/>
    </xf>
    <xf numFmtId="41" fontId="6" fillId="5" borderId="0" xfId="2" applyNumberFormat="1" applyFont="1" applyFill="1" applyAlignment="1">
      <alignment horizontal="center" vertical="top"/>
    </xf>
    <xf numFmtId="41" fontId="6" fillId="5" borderId="1" xfId="2" applyNumberFormat="1" applyFont="1" applyFill="1" applyBorder="1" applyAlignment="1">
      <alignment horizontal="center" vertical="top"/>
    </xf>
    <xf numFmtId="41" fontId="24" fillId="5" borderId="0" xfId="2" applyNumberFormat="1" applyFont="1" applyFill="1" applyAlignment="1">
      <alignment horizontal="center" vertical="top"/>
    </xf>
    <xf numFmtId="37" fontId="24" fillId="5" borderId="0" xfId="2" applyNumberFormat="1" applyFont="1" applyFill="1" applyAlignment="1">
      <alignment vertical="top"/>
    </xf>
    <xf numFmtId="41" fontId="6" fillId="5" borderId="2" xfId="2" applyNumberFormat="1" applyFont="1" applyFill="1" applyBorder="1" applyAlignment="1">
      <alignment horizontal="right" vertical="top"/>
    </xf>
    <xf numFmtId="41" fontId="6" fillId="5" borderId="0" xfId="2" applyNumberFormat="1" applyFont="1" applyFill="1" applyAlignment="1">
      <alignment horizontal="right" vertical="top"/>
    </xf>
    <xf numFmtId="37" fontId="8" fillId="5" borderId="0" xfId="2" applyNumberFormat="1" applyFont="1" applyFill="1" applyAlignment="1">
      <alignment horizontal="center" vertical="top"/>
    </xf>
    <xf numFmtId="37" fontId="19" fillId="5" borderId="0" xfId="2" applyNumberFormat="1" applyFont="1" applyFill="1" applyAlignment="1">
      <alignment horizontal="center" vertical="top"/>
    </xf>
    <xf numFmtId="49" fontId="8" fillId="0" borderId="0" xfId="2" applyNumberFormat="1" applyFont="1" applyAlignment="1">
      <alignment vertical="top"/>
    </xf>
    <xf numFmtId="41" fontId="6" fillId="0" borderId="0" xfId="2" applyNumberFormat="1" applyFont="1" applyAlignment="1">
      <alignment horizontal="left" vertical="top"/>
    </xf>
    <xf numFmtId="41" fontId="11" fillId="0" borderId="0" xfId="2" applyNumberFormat="1" applyFont="1" applyAlignment="1">
      <alignment horizontal="center" vertical="top"/>
    </xf>
    <xf numFmtId="37" fontId="11" fillId="0" borderId="0" xfId="2" applyNumberFormat="1" applyFont="1" applyAlignment="1">
      <alignment vertical="top"/>
    </xf>
    <xf numFmtId="41" fontId="11" fillId="5" borderId="2" xfId="2" applyNumberFormat="1" applyFont="1" applyFill="1" applyBorder="1" applyAlignment="1">
      <alignment horizontal="center" vertical="top"/>
    </xf>
    <xf numFmtId="37" fontId="11" fillId="5" borderId="0" xfId="2" applyNumberFormat="1" applyFont="1" applyFill="1" applyAlignment="1">
      <alignment vertical="top"/>
    </xf>
    <xf numFmtId="41" fontId="11" fillId="5" borderId="0" xfId="2" applyNumberFormat="1" applyFont="1" applyFill="1" applyAlignment="1">
      <alignment horizontal="center" vertical="top"/>
    </xf>
    <xf numFmtId="49" fontId="6" fillId="0" borderId="0" xfId="0" applyNumberFormat="1" applyFont="1"/>
    <xf numFmtId="41" fontId="11" fillId="0" borderId="1" xfId="2" applyNumberFormat="1" applyFont="1" applyBorder="1" applyAlignment="1">
      <alignment horizontal="center" vertical="top"/>
    </xf>
    <xf numFmtId="164" fontId="5" fillId="0" borderId="2" xfId="0" applyNumberFormat="1" applyFont="1" applyBorder="1" applyAlignment="1">
      <alignment horizontal="center" vertical="top"/>
    </xf>
    <xf numFmtId="164" fontId="11" fillId="0" borderId="0" xfId="0" applyNumberFormat="1" applyFont="1" applyAlignment="1">
      <alignment vertical="top"/>
    </xf>
    <xf numFmtId="164" fontId="28" fillId="0" borderId="0" xfId="0" applyNumberFormat="1" applyFont="1" applyAlignment="1">
      <alignment vertical="top"/>
    </xf>
    <xf numFmtId="41" fontId="11" fillId="0" borderId="4" xfId="0" applyNumberFormat="1" applyFont="1" applyBorder="1" applyAlignment="1">
      <alignment horizontal="right" vertical="top"/>
    </xf>
    <xf numFmtId="41" fontId="11" fillId="5" borderId="1" xfId="2" applyNumberFormat="1" applyFont="1" applyFill="1" applyBorder="1" applyAlignment="1">
      <alignment horizontal="center" vertical="top"/>
    </xf>
    <xf numFmtId="0" fontId="6" fillId="2" borderId="0" xfId="0" applyFont="1" applyFill="1" applyAlignment="1">
      <alignment horizontal="left" vertical="top"/>
    </xf>
    <xf numFmtId="37" fontId="9" fillId="6" borderId="0" xfId="0" applyNumberFormat="1" applyFont="1" applyFill="1" applyAlignment="1">
      <alignment vertical="top"/>
    </xf>
    <xf numFmtId="165" fontId="11" fillId="6" borderId="0" xfId="0" applyNumberFormat="1" applyFont="1" applyFill="1" applyAlignment="1">
      <alignment vertical="top"/>
    </xf>
    <xf numFmtId="1" fontId="11" fillId="6" borderId="0" xfId="0" applyNumberFormat="1" applyFont="1" applyFill="1" applyAlignment="1">
      <alignment horizontal="center" vertical="top"/>
    </xf>
    <xf numFmtId="41" fontId="10" fillId="6" borderId="0" xfId="0" applyNumberFormat="1" applyFont="1" applyFill="1" applyAlignment="1">
      <alignment horizontal="right" vertical="top"/>
    </xf>
    <xf numFmtId="0" fontId="11" fillId="6" borderId="0" xfId="0" applyFont="1" applyFill="1" applyAlignment="1">
      <alignment horizontal="right" vertical="top"/>
    </xf>
    <xf numFmtId="41" fontId="10" fillId="6" borderId="0" xfId="0" applyNumberFormat="1" applyFont="1" applyFill="1" applyAlignment="1">
      <alignment vertical="top"/>
    </xf>
    <xf numFmtId="164" fontId="6" fillId="0" borderId="1" xfId="0" applyNumberFormat="1" applyFont="1" applyBorder="1" applyAlignment="1">
      <alignment horizontal="center"/>
    </xf>
    <xf numFmtId="164" fontId="19" fillId="6" borderId="0" xfId="0" applyNumberFormat="1" applyFont="1" applyFill="1" applyAlignment="1">
      <alignment horizontal="left" vertical="top"/>
    </xf>
    <xf numFmtId="0" fontId="29" fillId="2" borderId="0" xfId="0" applyFont="1" applyFill="1" applyAlignment="1">
      <alignment vertical="top"/>
    </xf>
    <xf numFmtId="0" fontId="19" fillId="2" borderId="0" xfId="0" applyFont="1" applyFill="1" applyAlignment="1">
      <alignment vertical="top"/>
    </xf>
    <xf numFmtId="0" fontId="19" fillId="2" borderId="0" xfId="0" applyFont="1" applyFill="1" applyAlignment="1">
      <alignment horizontal="left" vertical="top"/>
    </xf>
    <xf numFmtId="37" fontId="5" fillId="5" borderId="7" xfId="2" applyNumberFormat="1" applyFont="1" applyFill="1" applyBorder="1" applyAlignment="1">
      <alignment vertical="top"/>
    </xf>
    <xf numFmtId="37" fontId="6" fillId="5" borderId="6" xfId="2" applyNumberFormat="1" applyFont="1" applyFill="1" applyBorder="1" applyAlignment="1">
      <alignment vertical="top"/>
    </xf>
    <xf numFmtId="1" fontId="6" fillId="5" borderId="6" xfId="2" applyNumberFormat="1" applyFont="1" applyFill="1" applyBorder="1" applyAlignment="1">
      <alignment vertical="top"/>
    </xf>
    <xf numFmtId="37" fontId="6" fillId="5" borderId="8" xfId="2" applyNumberFormat="1" applyFont="1" applyFill="1" applyBorder="1" applyAlignment="1">
      <alignment vertical="top"/>
    </xf>
    <xf numFmtId="37" fontId="24" fillId="5" borderId="9" xfId="2" applyNumberFormat="1" applyFont="1" applyFill="1" applyBorder="1" applyAlignment="1">
      <alignment vertical="top"/>
    </xf>
    <xf numFmtId="37" fontId="6" fillId="5" borderId="10" xfId="2" applyNumberFormat="1" applyFont="1" applyFill="1" applyBorder="1" applyAlignment="1">
      <alignment vertical="top"/>
    </xf>
    <xf numFmtId="49" fontId="5" fillId="5" borderId="9" xfId="2" applyNumberFormat="1" applyFont="1" applyFill="1" applyBorder="1" applyAlignment="1">
      <alignment vertical="top"/>
    </xf>
    <xf numFmtId="164" fontId="6" fillId="5" borderId="10" xfId="2" applyNumberFormat="1" applyFont="1" applyFill="1" applyBorder="1" applyAlignment="1">
      <alignment horizontal="center" vertical="top"/>
    </xf>
    <xf numFmtId="37" fontId="8" fillId="5" borderId="9" xfId="2" applyNumberFormat="1" applyFont="1" applyFill="1" applyBorder="1" applyAlignment="1">
      <alignment vertical="top"/>
    </xf>
    <xf numFmtId="37" fontId="6" fillId="5" borderId="9" xfId="2" applyNumberFormat="1" applyFont="1" applyFill="1" applyBorder="1" applyAlignment="1">
      <alignment vertical="top"/>
    </xf>
    <xf numFmtId="41" fontId="6" fillId="5" borderId="10" xfId="2" applyNumberFormat="1" applyFont="1" applyFill="1" applyBorder="1" applyAlignment="1">
      <alignment horizontal="center" vertical="top"/>
    </xf>
    <xf numFmtId="0" fontId="6" fillId="5" borderId="9" xfId="0" applyFont="1" applyFill="1" applyBorder="1" applyAlignment="1">
      <alignment horizontal="left" vertical="top"/>
    </xf>
    <xf numFmtId="0" fontId="6" fillId="2" borderId="9" xfId="0" applyFont="1" applyFill="1" applyBorder="1" applyAlignment="1">
      <alignment horizontal="left" vertical="top"/>
    </xf>
    <xf numFmtId="41" fontId="6" fillId="5" borderId="11" xfId="2" applyNumberFormat="1" applyFont="1" applyFill="1" applyBorder="1" applyAlignment="1">
      <alignment horizontal="center" vertical="top"/>
    </xf>
    <xf numFmtId="41" fontId="6" fillId="5" borderId="12" xfId="2" applyNumberFormat="1" applyFont="1" applyFill="1" applyBorder="1" applyAlignment="1">
      <alignment horizontal="right" vertical="top"/>
    </xf>
    <xf numFmtId="41" fontId="6" fillId="5" borderId="10" xfId="2" applyNumberFormat="1" applyFont="1" applyFill="1" applyBorder="1" applyAlignment="1">
      <alignment horizontal="right" vertical="top"/>
    </xf>
    <xf numFmtId="49" fontId="6" fillId="5" borderId="9" xfId="2" applyNumberFormat="1" applyFont="1" applyFill="1" applyBorder="1" applyAlignment="1">
      <alignment vertical="top"/>
    </xf>
    <xf numFmtId="37" fontId="6" fillId="2" borderId="9" xfId="2" applyNumberFormat="1" applyFont="1" applyFill="1" applyBorder="1" applyAlignment="1">
      <alignment vertical="top"/>
    </xf>
    <xf numFmtId="41" fontId="11" fillId="5" borderId="11" xfId="2" applyNumberFormat="1" applyFont="1" applyFill="1" applyBorder="1" applyAlignment="1">
      <alignment horizontal="center" vertical="top"/>
    </xf>
    <xf numFmtId="41" fontId="11" fillId="5" borderId="12" xfId="2" applyNumberFormat="1" applyFont="1" applyFill="1" applyBorder="1" applyAlignment="1">
      <alignment horizontal="center" vertical="top"/>
    </xf>
    <xf numFmtId="41" fontId="24" fillId="5" borderId="10" xfId="2" applyNumberFormat="1" applyFont="1" applyFill="1" applyBorder="1" applyAlignment="1">
      <alignment horizontal="center" vertical="top"/>
    </xf>
    <xf numFmtId="37" fontId="6" fillId="5" borderId="13" xfId="2" applyNumberFormat="1" applyFont="1" applyFill="1" applyBorder="1" applyAlignment="1">
      <alignment vertical="top"/>
    </xf>
    <xf numFmtId="37" fontId="6" fillId="5" borderId="1" xfId="2" applyNumberFormat="1" applyFont="1" applyFill="1" applyBorder="1" applyAlignment="1">
      <alignment vertical="top"/>
    </xf>
    <xf numFmtId="1" fontId="6" fillId="5" borderId="1" xfId="2" applyNumberFormat="1" applyFont="1" applyFill="1" applyBorder="1" applyAlignment="1">
      <alignment vertical="top"/>
    </xf>
    <xf numFmtId="37" fontId="6" fillId="5" borderId="11" xfId="2" applyNumberFormat="1" applyFont="1" applyFill="1" applyBorder="1" applyAlignment="1">
      <alignment vertical="top"/>
    </xf>
    <xf numFmtId="164" fontId="23" fillId="0" borderId="1" xfId="0" applyNumberFormat="1" applyFont="1" applyBorder="1" applyAlignment="1">
      <alignment horizontal="center" vertical="top"/>
    </xf>
    <xf numFmtId="0" fontId="23" fillId="0" borderId="0" xfId="0" applyFont="1" applyAlignment="1">
      <alignment vertical="top"/>
    </xf>
    <xf numFmtId="0" fontId="24" fillId="0" borderId="0" xfId="0" applyFont="1" applyAlignment="1">
      <alignment vertical="top"/>
    </xf>
    <xf numFmtId="164" fontId="6" fillId="0" borderId="0" xfId="0" applyNumberFormat="1" applyFont="1" applyAlignment="1">
      <alignment horizontal="center"/>
    </xf>
    <xf numFmtId="0" fontId="24" fillId="0" borderId="0" xfId="0" applyFont="1" applyAlignment="1">
      <alignment horizontal="center" vertical="top"/>
    </xf>
    <xf numFmtId="49" fontId="6" fillId="2" borderId="0" xfId="2" applyNumberFormat="1" applyFont="1" applyFill="1" applyAlignment="1">
      <alignment vertical="top"/>
    </xf>
    <xf numFmtId="49" fontId="6" fillId="2" borderId="9" xfId="2" applyNumberFormat="1" applyFont="1" applyFill="1" applyBorder="1" applyAlignment="1">
      <alignment vertical="top"/>
    </xf>
    <xf numFmtId="164" fontId="5" fillId="0" borderId="1" xfId="0" applyNumberFormat="1" applyFont="1" applyBorder="1" applyAlignment="1">
      <alignment horizontal="center" vertical="top"/>
    </xf>
    <xf numFmtId="164" fontId="6" fillId="0" borderId="2" xfId="0" applyNumberFormat="1" applyFont="1" applyBorder="1" applyAlignment="1">
      <alignment horizontal="center" vertical="top"/>
    </xf>
    <xf numFmtId="164" fontId="6" fillId="0" borderId="1" xfId="0" applyNumberFormat="1" applyFont="1" applyBorder="1" applyAlignment="1">
      <alignment horizontal="center" vertical="top"/>
    </xf>
    <xf numFmtId="49" fontId="19" fillId="6" borderId="0" xfId="0" applyNumberFormat="1" applyFont="1" applyFill="1" applyAlignment="1">
      <alignment vertical="top"/>
    </xf>
    <xf numFmtId="41" fontId="6" fillId="5" borderId="1" xfId="2" applyNumberFormat="1" applyFont="1" applyFill="1" applyBorder="1" applyAlignment="1">
      <alignment horizontal="right" vertical="top"/>
    </xf>
    <xf numFmtId="41" fontId="6" fillId="5" borderId="11" xfId="2" applyNumberFormat="1" applyFont="1" applyFill="1" applyBorder="1" applyAlignment="1">
      <alignment horizontal="right" vertical="top"/>
    </xf>
    <xf numFmtId="166" fontId="6" fillId="0" borderId="0" xfId="10" applyFont="1" applyFill="1" applyAlignment="1"/>
    <xf numFmtId="166" fontId="6" fillId="0" borderId="0" xfId="10" applyFont="1" applyFill="1" applyBorder="1" applyAlignment="1"/>
    <xf numFmtId="41" fontId="6" fillId="0" borderId="0" xfId="5" applyNumberFormat="1" applyFont="1" applyFill="1" applyBorder="1" applyAlignment="1"/>
    <xf numFmtId="41" fontId="6" fillId="0" borderId="1" xfId="5" applyNumberFormat="1" applyFont="1" applyFill="1" applyBorder="1" applyAlignment="1"/>
    <xf numFmtId="41" fontId="6" fillId="0" borderId="0" xfId="5" applyNumberFormat="1" applyFont="1" applyFill="1" applyBorder="1" applyAlignment="1">
      <alignment horizontal="center"/>
    </xf>
    <xf numFmtId="41" fontId="6" fillId="0" borderId="1" xfId="5" applyNumberFormat="1" applyFont="1" applyFill="1" applyBorder="1" applyAlignment="1">
      <alignment horizontal="center"/>
    </xf>
    <xf numFmtId="41" fontId="6" fillId="0" borderId="0" xfId="5" applyNumberFormat="1" applyFont="1" applyFill="1" applyAlignment="1"/>
    <xf numFmtId="41" fontId="6" fillId="0" borderId="4" xfId="5" applyNumberFormat="1" applyFont="1" applyFill="1" applyBorder="1" applyAlignment="1"/>
    <xf numFmtId="164" fontId="6" fillId="0" borderId="0" xfId="5" applyNumberFormat="1" applyFont="1" applyFill="1" applyBorder="1" applyAlignment="1"/>
    <xf numFmtId="167" fontId="6" fillId="0" borderId="0" xfId="10" applyNumberFormat="1" applyFont="1" applyFill="1" applyBorder="1" applyAlignment="1">
      <alignment horizontal="center"/>
    </xf>
    <xf numFmtId="164" fontId="6" fillId="0" borderId="0" xfId="11" applyNumberFormat="1" applyFont="1" applyFill="1" applyBorder="1" applyAlignment="1"/>
    <xf numFmtId="170" fontId="6" fillId="0" borderId="0" xfId="10" applyNumberFormat="1" applyFont="1" applyFill="1" applyBorder="1" applyAlignment="1"/>
    <xf numFmtId="41" fontId="6" fillId="0" borderId="3" xfId="5" applyNumberFormat="1" applyFont="1" applyFill="1" applyBorder="1" applyAlignment="1"/>
    <xf numFmtId="43" fontId="6" fillId="0" borderId="0" xfId="12" applyFont="1" applyFill="1" applyAlignment="1"/>
    <xf numFmtId="41" fontId="6" fillId="0" borderId="0" xfId="5" applyNumberFormat="1" applyFont="1" applyFill="1" applyBorder="1" applyAlignment="1">
      <alignment horizontal="left"/>
    </xf>
    <xf numFmtId="41" fontId="6" fillId="0" borderId="0" xfId="5" applyNumberFormat="1" applyFont="1" applyFill="1"/>
    <xf numFmtId="164" fontId="44" fillId="0" borderId="0" xfId="26" applyNumberFormat="1" applyFont="1" applyFill="1"/>
    <xf numFmtId="164" fontId="44" fillId="0" borderId="0" xfId="27" applyNumberFormat="1" applyFont="1" applyFill="1"/>
    <xf numFmtId="164" fontId="44" fillId="0" borderId="0" xfId="41" applyNumberFormat="1" applyFont="1" applyFill="1"/>
    <xf numFmtId="164" fontId="42" fillId="0" borderId="0" xfId="12" applyNumberFormat="1" applyFont="1" applyFill="1" applyAlignment="1">
      <alignment horizontal="center"/>
    </xf>
    <xf numFmtId="43" fontId="42" fillId="0" borderId="0" xfId="12" applyFont="1" applyFill="1" applyAlignment="1"/>
    <xf numFmtId="172" fontId="6" fillId="0" borderId="0" xfId="5" applyNumberFormat="1" applyFont="1" applyFill="1" applyAlignment="1"/>
    <xf numFmtId="172" fontId="6" fillId="0" borderId="0" xfId="10" applyNumberFormat="1" applyFont="1" applyFill="1" applyBorder="1" applyAlignment="1"/>
    <xf numFmtId="164" fontId="44" fillId="0" borderId="0" xfId="28" applyNumberFormat="1" applyFont="1" applyFill="1"/>
    <xf numFmtId="164" fontId="44" fillId="0" borderId="0" xfId="29" applyNumberFormat="1" applyFont="1" applyFill="1"/>
    <xf numFmtId="164" fontId="44" fillId="0" borderId="0" xfId="30" applyNumberFormat="1" applyFont="1" applyFill="1"/>
    <xf numFmtId="164" fontId="44" fillId="0" borderId="0" xfId="31" applyNumberFormat="1" applyFont="1" applyFill="1"/>
    <xf numFmtId="164" fontId="44" fillId="0" borderId="0" xfId="32" applyNumberFormat="1" applyFont="1" applyFill="1"/>
    <xf numFmtId="164" fontId="44" fillId="0" borderId="0" xfId="33" applyNumberFormat="1" applyFont="1" applyFill="1"/>
    <xf numFmtId="164" fontId="44" fillId="0" borderId="0" xfId="34" applyNumberFormat="1" applyFont="1" applyFill="1"/>
    <xf numFmtId="164" fontId="44" fillId="0" borderId="0" xfId="35" applyNumberFormat="1" applyFont="1" applyFill="1"/>
    <xf numFmtId="164" fontId="44" fillId="0" borderId="0" xfId="36" applyNumberFormat="1" applyFont="1" applyFill="1"/>
    <xf numFmtId="164" fontId="44" fillId="0" borderId="0" xfId="37" applyNumberFormat="1" applyFont="1" applyFill="1"/>
    <xf numFmtId="164" fontId="44" fillId="0" borderId="0" xfId="38" applyNumberFormat="1" applyFont="1" applyFill="1"/>
    <xf numFmtId="164" fontId="44" fillId="0" borderId="1" xfId="39" applyNumberFormat="1" applyFont="1" applyFill="1" applyBorder="1"/>
    <xf numFmtId="164" fontId="44" fillId="0" borderId="0" xfId="40" applyNumberFormat="1" applyFont="1" applyFill="1"/>
    <xf numFmtId="164" fontId="44" fillId="0" borderId="0" xfId="42" applyNumberFormat="1" applyFont="1" applyFill="1"/>
    <xf numFmtId="164" fontId="44" fillId="0" borderId="0" xfId="43" applyNumberFormat="1" applyFont="1" applyFill="1"/>
    <xf numFmtId="164" fontId="44" fillId="0" borderId="0" xfId="44" applyNumberFormat="1" applyFont="1" applyFill="1"/>
    <xf numFmtId="164" fontId="44" fillId="0" borderId="0" xfId="45" applyNumberFormat="1" applyFont="1" applyFill="1"/>
    <xf numFmtId="164" fontId="44" fillId="0" borderId="0" xfId="46" applyNumberFormat="1" applyFont="1" applyFill="1"/>
    <xf numFmtId="164" fontId="44" fillId="0" borderId="0" xfId="47" applyNumberFormat="1" applyFont="1" applyFill="1"/>
    <xf numFmtId="164" fontId="44" fillId="0" borderId="0" xfId="48" applyNumberFormat="1" applyFont="1" applyFill="1"/>
    <xf numFmtId="164" fontId="44" fillId="0" borderId="0" xfId="49" applyNumberFormat="1" applyFont="1" applyFill="1"/>
    <xf numFmtId="164" fontId="44" fillId="0" borderId="1" xfId="50" applyNumberFormat="1" applyFont="1" applyFill="1" applyBorder="1"/>
    <xf numFmtId="43" fontId="42" fillId="0" borderId="0" xfId="12" applyFont="1" applyFill="1"/>
    <xf numFmtId="0" fontId="41" fillId="0" borderId="0" xfId="0" quotePrefix="1" applyFont="1" applyAlignment="1">
      <alignment horizontal="left"/>
    </xf>
    <xf numFmtId="164" fontId="42" fillId="0" borderId="0" xfId="0" quotePrefix="1" applyNumberFormat="1" applyFont="1" applyAlignment="1">
      <alignment horizontal="centerContinuous"/>
    </xf>
    <xf numFmtId="0" fontId="42" fillId="0" borderId="0" xfId="0" applyFont="1" applyAlignment="1">
      <alignment horizontal="centerContinuous"/>
    </xf>
    <xf numFmtId="164" fontId="42" fillId="0" borderId="0" xfId="0" applyNumberFormat="1" applyFont="1" applyAlignment="1">
      <alignment horizontal="centerContinuous"/>
    </xf>
    <xf numFmtId="164" fontId="42" fillId="0" borderId="0" xfId="0" applyNumberFormat="1" applyFont="1" applyAlignment="1">
      <alignment horizontal="left"/>
    </xf>
    <xf numFmtId="37" fontId="41" fillId="0" borderId="0" xfId="0" applyNumberFormat="1" applyFont="1" applyAlignment="1">
      <alignment horizontal="left"/>
    </xf>
    <xf numFmtId="0" fontId="41" fillId="0" borderId="0" xfId="0" applyFont="1"/>
    <xf numFmtId="37" fontId="42" fillId="0" borderId="0" xfId="1" applyNumberFormat="1" applyFont="1"/>
    <xf numFmtId="37" fontId="42" fillId="0" borderId="0" xfId="0" applyNumberFormat="1" applyFont="1" applyAlignment="1">
      <alignment horizontal="right"/>
    </xf>
    <xf numFmtId="164" fontId="42" fillId="0" borderId="0" xfId="0" applyNumberFormat="1" applyFont="1"/>
    <xf numFmtId="0" fontId="42" fillId="0" borderId="0" xfId="0" applyFont="1"/>
    <xf numFmtId="164" fontId="41" fillId="0" borderId="1" xfId="0" applyNumberFormat="1" applyFont="1" applyBorder="1" applyAlignment="1">
      <alignment horizontal="center"/>
    </xf>
    <xf numFmtId="164" fontId="41" fillId="0" borderId="0" xfId="0" applyNumberFormat="1" applyFont="1"/>
    <xf numFmtId="0" fontId="43" fillId="0" borderId="0" xfId="0" applyFont="1" applyAlignment="1">
      <alignment horizontal="center"/>
    </xf>
    <xf numFmtId="164" fontId="43" fillId="0" borderId="0" xfId="0" applyNumberFormat="1" applyFont="1" applyAlignment="1">
      <alignment horizontal="right"/>
    </xf>
    <xf numFmtId="0" fontId="43" fillId="0" borderId="0" xfId="0" quotePrefix="1" applyFont="1" applyAlignment="1">
      <alignment horizontal="center"/>
    </xf>
    <xf numFmtId="1" fontId="43" fillId="0" borderId="0" xfId="0" applyNumberFormat="1" applyFont="1" applyAlignment="1">
      <alignment horizontal="center"/>
    </xf>
    <xf numFmtId="1" fontId="42" fillId="0" borderId="0" xfId="0" applyNumberFormat="1" applyFont="1"/>
    <xf numFmtId="0" fontId="40" fillId="0" borderId="0" xfId="0" applyFont="1" applyAlignment="1">
      <alignment horizontal="center"/>
    </xf>
    <xf numFmtId="41" fontId="42" fillId="0" borderId="0" xfId="0" applyNumberFormat="1" applyFont="1" applyAlignment="1">
      <alignment horizontal="right"/>
    </xf>
    <xf numFmtId="164" fontId="40" fillId="0" borderId="0" xfId="0" applyNumberFormat="1" applyFont="1" applyAlignment="1">
      <alignment horizontal="center"/>
    </xf>
    <xf numFmtId="41" fontId="40" fillId="0" borderId="0" xfId="0" applyNumberFormat="1" applyFont="1" applyAlignment="1">
      <alignment horizontal="right"/>
    </xf>
    <xf numFmtId="164" fontId="40" fillId="0" borderId="0" xfId="0" applyNumberFormat="1" applyFont="1"/>
    <xf numFmtId="164" fontId="42" fillId="0" borderId="0" xfId="0" applyNumberFormat="1" applyFont="1" applyAlignment="1">
      <alignment horizontal="right"/>
    </xf>
    <xf numFmtId="0" fontId="42" fillId="0" borderId="0" xfId="0" applyFont="1" applyAlignment="1">
      <alignment horizontal="left"/>
    </xf>
    <xf numFmtId="164" fontId="42" fillId="0" borderId="0" xfId="0" quotePrefix="1" applyNumberFormat="1" applyFont="1" applyAlignment="1">
      <alignment horizontal="left"/>
    </xf>
    <xf numFmtId="0" fontId="42" fillId="0" borderId="0" xfId="0" quotePrefix="1" applyFont="1" applyAlignment="1">
      <alignment horizontal="left"/>
    </xf>
    <xf numFmtId="41" fontId="40" fillId="0" borderId="1" xfId="0" applyNumberFormat="1" applyFont="1" applyBorder="1" applyAlignment="1">
      <alignment horizontal="left"/>
    </xf>
    <xf numFmtId="41" fontId="42" fillId="0" borderId="1" xfId="0" applyNumberFormat="1" applyFont="1" applyBorder="1" applyAlignment="1">
      <alignment horizontal="right"/>
    </xf>
    <xf numFmtId="41" fontId="42" fillId="0" borderId="2" xfId="0" applyNumberFormat="1" applyFont="1" applyBorder="1" applyAlignment="1">
      <alignment horizontal="right"/>
    </xf>
    <xf numFmtId="41" fontId="42" fillId="0" borderId="3" xfId="0" applyNumberFormat="1" applyFont="1" applyBorder="1" applyAlignment="1">
      <alignment horizontal="right"/>
    </xf>
    <xf numFmtId="0" fontId="41" fillId="0" borderId="0" xfId="0" applyFont="1" applyAlignment="1">
      <alignment horizontal="left"/>
    </xf>
    <xf numFmtId="41" fontId="42" fillId="0" borderId="0" xfId="0" applyNumberFormat="1" applyFont="1" applyAlignment="1">
      <alignment horizontal="center"/>
    </xf>
    <xf numFmtId="164" fontId="42" fillId="0" borderId="0" xfId="0" applyNumberFormat="1" applyFont="1" applyAlignment="1">
      <alignment horizontal="center"/>
    </xf>
    <xf numFmtId="41" fontId="42" fillId="0" borderId="2" xfId="0" applyNumberFormat="1" applyFont="1" applyBorder="1" applyAlignment="1">
      <alignment horizontal="center"/>
    </xf>
    <xf numFmtId="164" fontId="42" fillId="0" borderId="2" xfId="0" applyNumberFormat="1" applyFont="1" applyBorder="1" applyAlignment="1">
      <alignment horizontal="center"/>
    </xf>
    <xf numFmtId="41" fontId="42" fillId="0" borderId="1" xfId="0" applyNumberFormat="1" applyFont="1" applyBorder="1" applyAlignment="1">
      <alignment horizontal="center"/>
    </xf>
    <xf numFmtId="41" fontId="42" fillId="0" borderId="4" xfId="0" applyNumberFormat="1" applyFont="1" applyBorder="1" applyAlignment="1">
      <alignment horizontal="right"/>
    </xf>
    <xf numFmtId="41" fontId="42" fillId="0" borderId="0" xfId="0" applyNumberFormat="1" applyFont="1"/>
    <xf numFmtId="164" fontId="42" fillId="0" borderId="4" xfId="0" applyNumberFormat="1" applyFont="1" applyBorder="1" applyAlignment="1">
      <alignment horizontal="right"/>
    </xf>
    <xf numFmtId="41" fontId="42" fillId="0" borderId="0" xfId="0" applyNumberFormat="1" applyFont="1" applyAlignment="1">
      <alignment horizontal="left"/>
    </xf>
    <xf numFmtId="164" fontId="42" fillId="0" borderId="1" xfId="0" applyNumberFormat="1" applyFont="1" applyBorder="1" applyAlignment="1">
      <alignment horizontal="right"/>
    </xf>
    <xf numFmtId="0" fontId="42" fillId="0" borderId="0" xfId="0" quotePrefix="1" applyFont="1" applyAlignment="1">
      <alignment horizontal="center"/>
    </xf>
    <xf numFmtId="171" fontId="42" fillId="0" borderId="0" xfId="0" applyNumberFormat="1" applyFont="1" applyAlignment="1">
      <alignment horizontal="right"/>
    </xf>
    <xf numFmtId="0" fontId="42" fillId="0" borderId="5" xfId="0" applyFont="1" applyBorder="1"/>
    <xf numFmtId="0" fontId="42" fillId="0" borderId="0" xfId="0" applyFont="1" applyAlignment="1">
      <alignment horizontal="center"/>
    </xf>
    <xf numFmtId="0" fontId="5" fillId="0" borderId="0" xfId="0" quotePrefix="1" applyFont="1" applyAlignment="1">
      <alignment horizontal="left"/>
    </xf>
    <xf numFmtId="164" fontId="6" fillId="0" borderId="0" xfId="0" applyNumberFormat="1" applyFont="1" applyAlignment="1">
      <alignment horizontal="centerContinuous"/>
    </xf>
    <xf numFmtId="0" fontId="6" fillId="0" borderId="0" xfId="0" applyFont="1" applyAlignment="1">
      <alignment horizontal="centerContinuous"/>
    </xf>
    <xf numFmtId="164" fontId="6" fillId="0" borderId="0" xfId="0" applyNumberFormat="1" applyFont="1" applyAlignment="1">
      <alignment horizontal="left"/>
    </xf>
    <xf numFmtId="0" fontId="5" fillId="0" borderId="0" xfId="0" applyFont="1" applyAlignment="1">
      <alignment horizontal="left"/>
    </xf>
    <xf numFmtId="164" fontId="6" fillId="0" borderId="0" xfId="0" quotePrefix="1" applyNumberFormat="1" applyFont="1" applyAlignment="1">
      <alignment horizontal="centerContinuous"/>
    </xf>
    <xf numFmtId="37" fontId="6" fillId="0" borderId="0" xfId="0" applyNumberFormat="1" applyFont="1" applyAlignment="1">
      <alignment horizontal="right"/>
    </xf>
    <xf numFmtId="0" fontId="6" fillId="0" borderId="0" xfId="0" applyFont="1"/>
    <xf numFmtId="164" fontId="6" fillId="0" borderId="0" xfId="0" applyNumberFormat="1" applyFont="1"/>
    <xf numFmtId="164" fontId="5" fillId="0" borderId="1" xfId="0" applyNumberFormat="1" applyFont="1" applyBorder="1" applyAlignment="1">
      <alignment horizontal="center"/>
    </xf>
    <xf numFmtId="164" fontId="5" fillId="0" borderId="0" xfId="0" applyNumberFormat="1" applyFont="1"/>
    <xf numFmtId="0" fontId="7" fillId="0" borderId="0" xfId="0" applyFont="1" applyAlignment="1">
      <alignment horizontal="center"/>
    </xf>
    <xf numFmtId="164" fontId="7" fillId="0" borderId="0" xfId="0" applyNumberFormat="1" applyFont="1" applyAlignment="1">
      <alignment horizontal="right"/>
    </xf>
    <xf numFmtId="1" fontId="7" fillId="0" borderId="0" xfId="0" applyNumberFormat="1" applyFont="1" applyAlignment="1">
      <alignment horizontal="center"/>
    </xf>
    <xf numFmtId="1" fontId="6" fillId="0" borderId="0" xfId="0" applyNumberFormat="1" applyFont="1"/>
    <xf numFmtId="0" fontId="5" fillId="0" borderId="0" xfId="0" applyFont="1"/>
    <xf numFmtId="0" fontId="6" fillId="0" borderId="0" xfId="0" applyFont="1" applyAlignment="1">
      <alignment horizontal="center"/>
    </xf>
    <xf numFmtId="41" fontId="6" fillId="0" borderId="0" xfId="0" applyNumberFormat="1" applyFont="1" applyAlignment="1">
      <alignment horizontal="center"/>
    </xf>
    <xf numFmtId="0" fontId="6" fillId="0" borderId="0" xfId="0" applyFont="1" applyAlignment="1">
      <alignment horizontal="left"/>
    </xf>
    <xf numFmtId="41" fontId="6" fillId="0" borderId="0" xfId="0" applyNumberFormat="1" applyFont="1"/>
    <xf numFmtId="0" fontId="8" fillId="0" borderId="0" xfId="0" applyFont="1" applyAlignment="1">
      <alignment horizontal="center"/>
    </xf>
    <xf numFmtId="41" fontId="6" fillId="0" borderId="1" xfId="0" applyNumberFormat="1" applyFont="1" applyBorder="1" applyAlignment="1">
      <alignment horizontal="center"/>
    </xf>
    <xf numFmtId="164" fontId="6" fillId="0" borderId="0" xfId="0" quotePrefix="1" applyNumberFormat="1" applyFont="1" applyAlignment="1">
      <alignment horizontal="left"/>
    </xf>
    <xf numFmtId="164" fontId="6" fillId="0" borderId="0" xfId="0" applyNumberFormat="1" applyFont="1" applyAlignment="1">
      <alignment horizontal="right"/>
    </xf>
    <xf numFmtId="0" fontId="6" fillId="0" borderId="0" xfId="0" quotePrefix="1" applyFont="1" applyAlignment="1">
      <alignment horizontal="left"/>
    </xf>
    <xf numFmtId="41" fontId="6" fillId="0" borderId="2" xfId="0" applyNumberFormat="1" applyFont="1" applyBorder="1" applyAlignment="1">
      <alignment horizontal="center"/>
    </xf>
    <xf numFmtId="41" fontId="6" fillId="0" borderId="4" xfId="0" applyNumberFormat="1" applyFont="1" applyBorder="1" applyAlignment="1">
      <alignment horizontal="center"/>
    </xf>
    <xf numFmtId="173" fontId="6" fillId="0" borderId="0" xfId="0" applyNumberFormat="1" applyFont="1"/>
    <xf numFmtId="0" fontId="5" fillId="0" borderId="0" xfId="7" applyFont="1" applyAlignment="1">
      <alignment horizontal="left"/>
    </xf>
    <xf numFmtId="0" fontId="5" fillId="0" borderId="0" xfId="8" applyFont="1" applyAlignment="1">
      <alignment horizontal="left"/>
    </xf>
    <xf numFmtId="0" fontId="5" fillId="0" borderId="0" xfId="8" applyFont="1"/>
    <xf numFmtId="0" fontId="6" fillId="0" borderId="0" xfId="8" applyFont="1"/>
    <xf numFmtId="0" fontId="6" fillId="0" borderId="0" xfId="6" applyFont="1"/>
    <xf numFmtId="0" fontId="6" fillId="0" borderId="0" xfId="8" applyFont="1" applyAlignment="1">
      <alignment wrapText="1"/>
    </xf>
    <xf numFmtId="0" fontId="6" fillId="0" borderId="0" xfId="6" applyFont="1" applyAlignment="1">
      <alignment horizontal="centerContinuous"/>
    </xf>
    <xf numFmtId="0" fontId="6" fillId="0" borderId="0" xfId="8" applyFont="1" applyAlignment="1">
      <alignment horizontal="right"/>
    </xf>
    <xf numFmtId="0" fontId="5" fillId="0" borderId="0" xfId="8" applyFont="1" applyAlignment="1">
      <alignment horizontal="right"/>
    </xf>
    <xf numFmtId="0" fontId="6" fillId="0" borderId="0" xfId="6" applyFont="1" applyAlignment="1">
      <alignment horizontal="center"/>
    </xf>
    <xf numFmtId="168" fontId="6" fillId="0" borderId="0" xfId="9" applyFont="1" applyAlignment="1">
      <alignment horizontal="right"/>
    </xf>
    <xf numFmtId="0" fontId="6" fillId="0" borderId="1" xfId="6" applyFont="1" applyBorder="1" applyAlignment="1">
      <alignment horizontal="center"/>
    </xf>
    <xf numFmtId="0" fontId="6" fillId="0" borderId="0" xfId="8" applyFont="1" applyAlignment="1">
      <alignment horizontal="center"/>
    </xf>
    <xf numFmtId="17" fontId="6" fillId="0" borderId="0" xfId="6" applyNumberFormat="1" applyFont="1" applyAlignment="1">
      <alignment horizontal="center"/>
    </xf>
    <xf numFmtId="0" fontId="5" fillId="0" borderId="0" xfId="6" applyFont="1" applyAlignment="1">
      <alignment horizontal="left"/>
    </xf>
    <xf numFmtId="0" fontId="5" fillId="0" borderId="0" xfId="6" quotePrefix="1" applyFont="1" applyAlignment="1">
      <alignment horizontal="left"/>
    </xf>
    <xf numFmtId="0" fontId="6" fillId="0" borderId="0" xfId="6" applyFont="1" applyAlignment="1">
      <alignment horizontal="left"/>
    </xf>
    <xf numFmtId="0" fontId="5" fillId="0" borderId="0" xfId="6" applyFont="1"/>
    <xf numFmtId="41" fontId="6" fillId="0" borderId="0" xfId="6" applyNumberFormat="1" applyFont="1" applyAlignment="1">
      <alignment horizontal="center"/>
    </xf>
    <xf numFmtId="168" fontId="6" fillId="0" borderId="0" xfId="9" applyFont="1"/>
    <xf numFmtId="164" fontId="6" fillId="0" borderId="0" xfId="6" applyNumberFormat="1" applyFont="1"/>
    <xf numFmtId="0" fontId="5" fillId="0" borderId="0" xfId="7" applyFont="1"/>
    <xf numFmtId="0" fontId="6" fillId="0" borderId="0" xfId="7" applyFont="1"/>
    <xf numFmtId="0" fontId="6" fillId="0" borderId="0" xfId="7" applyFont="1" applyAlignment="1">
      <alignment wrapText="1"/>
    </xf>
    <xf numFmtId="0" fontId="5" fillId="0" borderId="0" xfId="7" applyFont="1" applyAlignment="1">
      <alignment horizontal="right"/>
    </xf>
    <xf numFmtId="0" fontId="6" fillId="0" borderId="0" xfId="6" quotePrefix="1" applyFont="1" applyAlignment="1">
      <alignment horizontal="left"/>
    </xf>
    <xf numFmtId="41" fontId="6" fillId="0" borderId="0" xfId="6" applyNumberFormat="1" applyFont="1"/>
    <xf numFmtId="43" fontId="6" fillId="0" borderId="0" xfId="6" applyNumberFormat="1" applyFont="1"/>
    <xf numFmtId="0" fontId="41" fillId="0" borderId="0" xfId="2" applyFont="1" applyAlignment="1">
      <alignment horizontal="left"/>
    </xf>
    <xf numFmtId="41" fontId="46" fillId="0" borderId="0" xfId="0" applyNumberFormat="1" applyFont="1" applyAlignment="1">
      <alignment horizontal="center"/>
    </xf>
    <xf numFmtId="0" fontId="40" fillId="0" borderId="0" xfId="0" applyFont="1" applyAlignment="1">
      <alignment horizontal="left"/>
    </xf>
    <xf numFmtId="49" fontId="41" fillId="0" borderId="0" xfId="0" applyNumberFormat="1" applyFont="1"/>
    <xf numFmtId="37" fontId="42" fillId="0" borderId="0" xfId="0" applyNumberFormat="1" applyFont="1"/>
    <xf numFmtId="165" fontId="41" fillId="0" borderId="0" xfId="0" applyNumberFormat="1" applyFont="1" applyAlignment="1">
      <alignment horizontal="right"/>
    </xf>
    <xf numFmtId="1" fontId="41" fillId="0" borderId="0" xfId="0" applyNumberFormat="1" applyFont="1" applyAlignment="1">
      <alignment horizontal="center"/>
    </xf>
    <xf numFmtId="165" fontId="41" fillId="0" borderId="0" xfId="0" applyNumberFormat="1" applyFont="1"/>
    <xf numFmtId="49" fontId="40" fillId="0" borderId="0" xfId="2" applyNumberFormat="1" applyFont="1"/>
    <xf numFmtId="37" fontId="45" fillId="0" borderId="0" xfId="0" applyNumberFormat="1" applyFont="1"/>
    <xf numFmtId="165" fontId="45" fillId="0" borderId="0" xfId="0" applyNumberFormat="1" applyFont="1" applyAlignment="1">
      <alignment horizontal="right"/>
    </xf>
    <xf numFmtId="1" fontId="42" fillId="0" borderId="0" xfId="0" applyNumberFormat="1" applyFont="1" applyAlignment="1">
      <alignment horizontal="center"/>
    </xf>
    <xf numFmtId="41" fontId="41" fillId="0" borderId="0" xfId="0" applyNumberFormat="1" applyFont="1" applyAlignment="1">
      <alignment horizontal="right"/>
    </xf>
    <xf numFmtId="165" fontId="42" fillId="0" borderId="0" xfId="0" applyNumberFormat="1" applyFont="1" applyAlignment="1">
      <alignment horizontal="right"/>
    </xf>
    <xf numFmtId="37" fontId="42" fillId="0" borderId="0" xfId="2" applyNumberFormat="1" applyFont="1"/>
    <xf numFmtId="165" fontId="42" fillId="0" borderId="0" xfId="0" applyNumberFormat="1" applyFont="1"/>
    <xf numFmtId="0" fontId="42" fillId="0" borderId="0" xfId="0" applyFont="1" applyAlignment="1">
      <alignment horizontal="right"/>
    </xf>
    <xf numFmtId="49" fontId="42" fillId="0" borderId="0" xfId="2" applyNumberFormat="1" applyFont="1" applyAlignment="1">
      <alignment horizontal="left"/>
    </xf>
    <xf numFmtId="41" fontId="42" fillId="0" borderId="1" xfId="25" applyNumberFormat="1" applyFont="1" applyBorder="1" applyAlignment="1">
      <alignment horizontal="center"/>
    </xf>
    <xf numFmtId="0" fontId="42" fillId="0" borderId="0" xfId="2" applyFont="1"/>
    <xf numFmtId="41" fontId="42" fillId="0" borderId="1" xfId="2" applyNumberFormat="1" applyFont="1" applyBorder="1" applyAlignment="1">
      <alignment horizontal="center"/>
    </xf>
    <xf numFmtId="41" fontId="42" fillId="0" borderId="4" xfId="0" applyNumberFormat="1" applyFont="1" applyBorder="1" applyAlignment="1">
      <alignment horizontal="center"/>
    </xf>
    <xf numFmtId="41" fontId="42" fillId="0" borderId="3" xfId="0" applyNumberFormat="1" applyFont="1" applyBorder="1" applyAlignment="1">
      <alignment horizontal="center"/>
    </xf>
    <xf numFmtId="49" fontId="42" fillId="0" borderId="0" xfId="0" applyNumberFormat="1" applyFont="1"/>
    <xf numFmtId="41" fontId="41" fillId="0" borderId="0" xfId="0" applyNumberFormat="1" applyFont="1"/>
    <xf numFmtId="43" fontId="42" fillId="0" borderId="4" xfId="0" applyNumberFormat="1" applyFont="1" applyBorder="1" applyAlignment="1">
      <alignment horizontal="right"/>
    </xf>
    <xf numFmtId="43" fontId="42" fillId="0" borderId="0" xfId="0" applyNumberFormat="1" applyFont="1"/>
    <xf numFmtId="43" fontId="42" fillId="0" borderId="4" xfId="0" applyNumberFormat="1" applyFont="1" applyBorder="1"/>
    <xf numFmtId="164" fontId="41" fillId="0" borderId="1" xfId="0" applyNumberFormat="1" applyFont="1" applyBorder="1" applyAlignment="1">
      <alignment horizontal="center"/>
    </xf>
    <xf numFmtId="0" fontId="5" fillId="0" borderId="0" xfId="0" applyFont="1" applyAlignment="1">
      <alignment horizontal="left" vertical="top" wrapText="1"/>
    </xf>
    <xf numFmtId="164" fontId="5" fillId="0" borderId="1" xfId="0" applyNumberFormat="1" applyFont="1" applyBorder="1" applyAlignment="1">
      <alignment horizontal="center" vertical="top"/>
    </xf>
    <xf numFmtId="164" fontId="6" fillId="0" borderId="2" xfId="0" applyNumberFormat="1" applyFont="1" applyBorder="1" applyAlignment="1">
      <alignment horizontal="center" vertical="top"/>
    </xf>
    <xf numFmtId="164" fontId="6" fillId="0" borderId="0" xfId="0" applyNumberFormat="1" applyFont="1" applyAlignment="1">
      <alignment horizontal="center" vertical="top"/>
    </xf>
    <xf numFmtId="164" fontId="6" fillId="0" borderId="1" xfId="0" applyNumberFormat="1" applyFont="1" applyBorder="1" applyAlignment="1">
      <alignment horizontal="center" vertical="top"/>
    </xf>
    <xf numFmtId="0" fontId="6" fillId="0" borderId="1" xfId="6" applyFont="1" applyBorder="1" applyAlignment="1">
      <alignment horizontal="center"/>
    </xf>
    <xf numFmtId="0" fontId="5" fillId="0" borderId="1" xfId="6" applyFont="1" applyBorder="1" applyAlignment="1">
      <alignment horizontal="center"/>
    </xf>
    <xf numFmtId="0" fontId="6" fillId="0" borderId="2" xfId="6" applyFont="1" applyBorder="1" applyAlignment="1">
      <alignment horizontal="center"/>
    </xf>
  </cellXfs>
  <cellStyles count="52">
    <cellStyle name="Comma" xfId="12" builtinId="3"/>
    <cellStyle name="Comma 183" xfId="26" xr:uid="{FED00E4F-615C-43E5-B661-4FEA5FB905A1}"/>
    <cellStyle name="Comma 184" xfId="27" xr:uid="{E4A7CF24-2CE7-49A2-B446-7E6B81A2B660}"/>
    <cellStyle name="Comma 185" xfId="28" xr:uid="{D804D3A9-9DA4-4B88-8AC7-7415FAFC02B6}"/>
    <cellStyle name="Comma 186" xfId="29" xr:uid="{017FCEEF-F8B8-4238-849F-80F2856D7435}"/>
    <cellStyle name="Comma 187" xfId="30" xr:uid="{DAC4A2DE-87A8-4D72-8FE1-D0F8B5726497}"/>
    <cellStyle name="Comma 188" xfId="31" xr:uid="{D9399B14-F99A-4315-AF18-5CB22C150771}"/>
    <cellStyle name="Comma 189" xfId="32" xr:uid="{CCCC64D3-A79E-404E-B7EC-0979712218AC}"/>
    <cellStyle name="Comma 190" xfId="33" xr:uid="{585EC03E-A031-4046-8DE4-ED7C09D58BF7}"/>
    <cellStyle name="Comma 191" xfId="35" xr:uid="{C7CA3383-F9F4-462C-A1AA-76EAFC0CA179}"/>
    <cellStyle name="Comma 192" xfId="34" xr:uid="{CAB996F6-9A99-4278-9BAA-A2C9FECA7363}"/>
    <cellStyle name="Comma 193" xfId="37" xr:uid="{031FBB53-1A29-4FD3-829B-4B5F2F1FE7A5}"/>
    <cellStyle name="Comma 194" xfId="36" xr:uid="{2313D4E4-CD44-4486-A556-161A84B06AE4}"/>
    <cellStyle name="Comma 195" xfId="38" xr:uid="{80C59D2E-DADD-434A-977F-4561221AA250}"/>
    <cellStyle name="Comma 196" xfId="39" xr:uid="{81CFBE4C-BA5A-46B0-8F8E-15D0434C39B5}"/>
    <cellStyle name="Comma 197" xfId="41" xr:uid="{8182F832-BD2F-4EC6-941F-73D7FD577CE6}"/>
    <cellStyle name="Comma 198" xfId="40" xr:uid="{19993F8E-B5D4-48A1-9C26-B7B51B9616FB}"/>
    <cellStyle name="Comma 199" xfId="42" xr:uid="{F0A43348-46C4-4879-ABB5-90651C60AB7B}"/>
    <cellStyle name="Comma 2" xfId="3" xr:uid="{267F2F42-0B19-4E80-B151-F614CC18E8C2}"/>
    <cellStyle name="Comma 2 2" xfId="13" xr:uid="{CFCAA903-469F-4A50-9FAC-D7A7197E497A}"/>
    <cellStyle name="Comma 200" xfId="43" xr:uid="{5C814760-16AD-4C77-AD2F-DFF6329297B2}"/>
    <cellStyle name="Comma 201" xfId="44" xr:uid="{D4499D9F-0D8B-4834-880F-DDC52E751F7F}"/>
    <cellStyle name="Comma 202" xfId="45" xr:uid="{BB575FB0-F60E-4B0A-89C6-39AA8A55950A}"/>
    <cellStyle name="Comma 203" xfId="46" xr:uid="{692DB697-863E-471E-A126-7C490975F60B}"/>
    <cellStyle name="Comma 204" xfId="47" xr:uid="{A144CB44-95FD-420D-BF50-239E37024BF3}"/>
    <cellStyle name="Comma 205" xfId="48" xr:uid="{BB24B0C2-0DEF-49E1-BCBC-34566FE4BD86}"/>
    <cellStyle name="Comma 206" xfId="49" xr:uid="{AC133BAE-80B1-44BE-B5BF-C16A9F2747D2}"/>
    <cellStyle name="Comma 207" xfId="50" xr:uid="{69D43BEC-93CB-444E-9602-C6B8B54C826F}"/>
    <cellStyle name="Comma 212" xfId="51" xr:uid="{824722C1-D2C2-430F-BBC2-CD5ED55B59D3}"/>
    <cellStyle name="Comma 3" xfId="5" xr:uid="{6E08F87E-7A35-46E9-A5FD-6B4DD6F2DE96}"/>
    <cellStyle name="Comma 3 2" xfId="14" xr:uid="{BCD6BD52-325A-4BAB-88D8-27A4965E78D9}"/>
    <cellStyle name="Comma 4" xfId="10" xr:uid="{2F1F945F-5FFC-47D3-96B2-3B0E4B7A3233}"/>
    <cellStyle name="Comma 5" xfId="15" xr:uid="{A0E87A52-FD28-44B6-A85B-B4D6B56FFC31}"/>
    <cellStyle name="Comma_T-59-Q1 2" xfId="11" xr:uid="{95C4D32D-5D9C-4102-A708-9400143C8781}"/>
    <cellStyle name="E&amp;Y House" xfId="16" xr:uid="{4D5D489F-E5A7-44E4-83C9-5057D2B01E3E}"/>
    <cellStyle name="Normal" xfId="0" builtinId="0"/>
    <cellStyle name="Normal 2" xfId="2" xr:uid="{00000000-0005-0000-0000-000001000000}"/>
    <cellStyle name="Normal 2 11" xfId="17" xr:uid="{118F9EEA-9E96-42B8-BAFC-CB4DD4F22090}"/>
    <cellStyle name="Normal 2 2" xfId="4" xr:uid="{6642CCD4-D8EB-4A98-9F42-FB40CC6483D7}"/>
    <cellStyle name="Normal 2 2 2" xfId="8" xr:uid="{8592A210-7CD8-4200-948E-E1761000B349}"/>
    <cellStyle name="Normal 2 3" xfId="18" xr:uid="{ABB80B9C-322E-4641-8552-92110434D306}"/>
    <cellStyle name="Normal 2 4" xfId="25" xr:uid="{669810DB-E43A-4767-BCA2-37843ADE7D41}"/>
    <cellStyle name="Normal 25" xfId="19" xr:uid="{33A1F9ED-DA3E-4DD4-AB90-4FEFFD2C48FB}"/>
    <cellStyle name="Normal 25 2" xfId="20" xr:uid="{61A4AD89-226D-4056-BA46-9A56CD9491DD}"/>
    <cellStyle name="Normal 3" xfId="7" xr:uid="{17182CC8-726A-44A1-A9AE-C251B5366F82}"/>
    <cellStyle name="Normal 3 2" xfId="21" xr:uid="{CDDC7212-8B31-4BF0-AD09-1EA7BA818170}"/>
    <cellStyle name="Normal 3 3" xfId="22" xr:uid="{6D72A468-43F2-497B-84A0-404BB66CCDAE}"/>
    <cellStyle name="Normal 4" xfId="9" xr:uid="{BA2D8AE9-C5F7-4CE0-AA3C-F570DDCB93E4}"/>
    <cellStyle name="Normal 5" xfId="23" xr:uid="{999F724E-F2DD-4EE4-AE62-C4A79FF99CB6}"/>
    <cellStyle name="Normal 6" xfId="24" xr:uid="{56213325-9BA9-4A24-B1A5-D1F8C5119EFA}"/>
    <cellStyle name="Normal_BS&amp;PLT Q1'2006" xfId="1" xr:uid="{00000000-0005-0000-0000-000002000000}"/>
    <cellStyle name="Normal_T-59-Q1" xfId="6" xr:uid="{BD3A1EED-61BA-497D-8137-B021E9031D75}"/>
  </cellStyles>
  <dxfs count="0"/>
  <tableStyles count="0" defaultTableStyle="TableStyleMedium9" defaultPivotStyle="PivotStyleLight16"/>
  <colors>
    <mruColors>
      <color rgb="FF66FF33"/>
      <color rgb="FF66FFFF"/>
      <color rgb="FF24FC62"/>
      <color rgb="FFFFFFCC"/>
      <color rgb="FFFF66FF"/>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13</xdr:col>
      <xdr:colOff>84667</xdr:colOff>
      <xdr:row>0</xdr:row>
      <xdr:rowOff>0</xdr:rowOff>
    </xdr:from>
    <xdr:to>
      <xdr:col>26</xdr:col>
      <xdr:colOff>17087</xdr:colOff>
      <xdr:row>1</xdr:row>
      <xdr:rowOff>113780</xdr:rowOff>
    </xdr:to>
    <xdr:sp macro="" textlink="">
      <xdr:nvSpPr>
        <xdr:cNvPr id="8" name="TextBox 2">
          <a:extLst>
            <a:ext uri="{FF2B5EF4-FFF2-40B4-BE49-F238E27FC236}">
              <a16:creationId xmlns:a16="http://schemas.microsoft.com/office/drawing/2014/main" id="{E13D56CB-7AF0-4B34-9D22-B7E61FA2B1CE}"/>
            </a:ext>
          </a:extLst>
        </xdr:cNvPr>
        <xdr:cNvSpPr txBox="1"/>
      </xdr:nvSpPr>
      <xdr:spPr>
        <a:xfrm>
          <a:off x="8731250" y="0"/>
          <a:ext cx="4028170" cy="410113"/>
        </a:xfrm>
        <a:prstGeom prst="rect">
          <a:avLst/>
        </a:prstGeom>
        <a:solidFill>
          <a:schemeClr val="accent6">
            <a:lumMod val="20000"/>
            <a:lumOff val="80000"/>
          </a:schemeClr>
        </a:solidFill>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lang="en-US" sz="1600" b="1" u="sng">
              <a:latin typeface="+mn-lt"/>
              <a:cs typeface="+mj-cs"/>
            </a:rPr>
            <a:t>Case</a:t>
          </a:r>
          <a:r>
            <a:rPr lang="en-US" sz="1600" b="1" u="none" baseline="0">
              <a:latin typeface="+mn-lt"/>
              <a:cs typeface="+mj-cs"/>
            </a:rPr>
            <a:t> - Retrospective Adjustment (</a:t>
          </a:r>
          <a:r>
            <a:rPr lang="en-US" sz="1600" b="1" u="none" baseline="0">
              <a:solidFill>
                <a:schemeClr val="dk1"/>
              </a:solidFill>
              <a:latin typeface="+mn-lt"/>
              <a:ea typeface="+mn-ea"/>
              <a:cs typeface="+mj-cs"/>
            </a:rPr>
            <a:t>TAS 1.40</a:t>
          </a:r>
          <a:r>
            <a:rPr lang="th-TH" sz="1600" b="1" u="none" baseline="0">
              <a:solidFill>
                <a:schemeClr val="dk1"/>
              </a:solidFill>
              <a:latin typeface="+mn-lt"/>
              <a:ea typeface="+mn-ea"/>
              <a:cs typeface="+mj-cs"/>
            </a:rPr>
            <a:t>ก</a:t>
          </a:r>
          <a:r>
            <a:rPr lang="en-US" sz="1600" b="1" u="none" baseline="0">
              <a:solidFill>
                <a:schemeClr val="dk1"/>
              </a:solidFill>
              <a:latin typeface="+mn-lt"/>
              <a:ea typeface="+mn-ea"/>
              <a:cs typeface="+mj-cs"/>
            </a:rPr>
            <a:t>-40</a:t>
          </a:r>
          <a:r>
            <a:rPr lang="th-TH" sz="1600" b="1" u="none" baseline="0">
              <a:solidFill>
                <a:schemeClr val="dk1"/>
              </a:solidFill>
              <a:latin typeface="+mn-lt"/>
              <a:ea typeface="+mn-ea"/>
              <a:cs typeface="+mj-cs"/>
            </a:rPr>
            <a:t>ข</a:t>
          </a:r>
          <a:r>
            <a:rPr lang="en-US" sz="1600" b="1" u="none" baseline="0">
              <a:solidFill>
                <a:schemeClr val="dk1"/>
              </a:solidFill>
              <a:latin typeface="+mn-lt"/>
              <a:ea typeface="+mn-ea"/>
              <a:cs typeface="+mj-cs"/>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720726</xdr:colOff>
      <xdr:row>14</xdr:row>
      <xdr:rowOff>300038</xdr:rowOff>
    </xdr:from>
    <xdr:to>
      <xdr:col>26</xdr:col>
      <xdr:colOff>801687</xdr:colOff>
      <xdr:row>16</xdr:row>
      <xdr:rowOff>1</xdr:rowOff>
    </xdr:to>
    <xdr:sp macro="" textlink="">
      <xdr:nvSpPr>
        <xdr:cNvPr id="2" name="TextBox 1">
          <a:extLst>
            <a:ext uri="{FF2B5EF4-FFF2-40B4-BE49-F238E27FC236}">
              <a16:creationId xmlns:a16="http://schemas.microsoft.com/office/drawing/2014/main" id="{DCC876F0-1638-49A9-A9A9-B0AF988F56A9}"/>
            </a:ext>
          </a:extLst>
        </xdr:cNvPr>
        <xdr:cNvSpPr txBox="1"/>
      </xdr:nvSpPr>
      <xdr:spPr>
        <a:xfrm>
          <a:off x="14127164" y="4300538"/>
          <a:ext cx="6383336" cy="668338"/>
        </a:xfrm>
        <a:prstGeom prst="rect">
          <a:avLst/>
        </a:prstGeom>
        <a:solidFill>
          <a:srgbClr val="FFFF00"/>
        </a:solidFill>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lang="th-TH" sz="1600" b="0" u="none">
              <a:solidFill>
                <a:srgbClr val="FF0000"/>
              </a:solidFill>
              <a:latin typeface="Angsana New" panose="02020603050405020304" pitchFamily="18" charset="-34"/>
              <a:cs typeface="Angsana New" panose="02020603050405020304" pitchFamily="18" charset="-34"/>
            </a:rPr>
            <a:t>หาก</a:t>
          </a:r>
          <a:r>
            <a:rPr lang="th-TH" sz="1600" b="0" u="none" baseline="0">
              <a:solidFill>
                <a:srgbClr val="FF0000"/>
              </a:solidFill>
              <a:latin typeface="Angsana New" panose="02020603050405020304" pitchFamily="18" charset="-34"/>
              <a:cs typeface="Angsana New" panose="02020603050405020304" pitchFamily="18" charset="-34"/>
            </a:rPr>
            <a:t> </a:t>
          </a:r>
          <a:r>
            <a:rPr lang="en-US" sz="1600" b="0" u="none" baseline="0">
              <a:solidFill>
                <a:srgbClr val="FF0000"/>
              </a:solidFill>
              <a:latin typeface="Angsana New" panose="02020603050405020304" pitchFamily="18" charset="-34"/>
              <a:cs typeface="Angsana New" panose="02020603050405020304" pitchFamily="18" charset="-34"/>
            </a:rPr>
            <a:t>movement </a:t>
          </a:r>
          <a:r>
            <a:rPr lang="th-TH" sz="1600" b="0" u="none" baseline="0">
              <a:solidFill>
                <a:srgbClr val="FF0000"/>
              </a:solidFill>
              <a:latin typeface="Angsana New" panose="02020603050405020304" pitchFamily="18" charset="-34"/>
              <a:cs typeface="Angsana New" panose="02020603050405020304" pitchFamily="18" charset="-34"/>
            </a:rPr>
            <a:t>ของ </a:t>
          </a:r>
          <a:r>
            <a:rPr lang="en-US" sz="1600" b="0" u="none" baseline="0">
              <a:solidFill>
                <a:srgbClr val="FF0000"/>
              </a:solidFill>
              <a:latin typeface="Angsana New" panose="02020603050405020304" pitchFamily="18" charset="-34"/>
              <a:cs typeface="Angsana New" panose="02020603050405020304" pitchFamily="18" charset="-34"/>
            </a:rPr>
            <a:t>OCI </a:t>
          </a:r>
          <a:r>
            <a:rPr lang="th-TH" sz="1600" b="0" u="none" baseline="0">
              <a:solidFill>
                <a:srgbClr val="FF0000"/>
              </a:solidFill>
              <a:latin typeface="Angsana New" panose="02020603050405020304" pitchFamily="18" charset="-34"/>
              <a:cs typeface="Angsana New" panose="02020603050405020304" pitchFamily="18" charset="-34"/>
            </a:rPr>
            <a:t>ที่แสดงอยู่ในส่วนของเจ้าของไม่สามารถกระทบยอดได้กับงบกำไรขาดทุนเบ็ดเสร็จ และรายการเปลี่ยนแปลงดังกล่าวมีสาระสำคัญ บริษัทต้องเปิดเผยรายการดังกล่าวเพิ่มเติม (</a:t>
          </a:r>
          <a:r>
            <a:rPr lang="en-US" sz="1600" b="0" u="none" baseline="0">
              <a:solidFill>
                <a:srgbClr val="FF0000"/>
              </a:solidFill>
              <a:latin typeface="Angsana New" panose="02020603050405020304" pitchFamily="18" charset="-34"/>
              <a:cs typeface="Angsana New" panose="02020603050405020304" pitchFamily="18" charset="-34"/>
            </a:rPr>
            <a:t>TAS 1.106</a:t>
          </a:r>
          <a:r>
            <a:rPr lang="th-TH" sz="1600" b="0" u="none" baseline="0">
              <a:solidFill>
                <a:srgbClr val="FF0000"/>
              </a:solidFill>
              <a:latin typeface="Angsana New" panose="02020603050405020304" pitchFamily="18" charset="-34"/>
              <a:cs typeface="Angsana New" panose="02020603050405020304" pitchFamily="18" charset="-34"/>
            </a:rPr>
            <a:t>ก)</a:t>
          </a:r>
          <a:endParaRPr lang="en-US" sz="1600" b="0" u="none">
            <a:solidFill>
              <a:srgbClr val="FF0000"/>
            </a:solidFill>
            <a:latin typeface="Angsana New" panose="02020603050405020304" pitchFamily="18" charset="-34"/>
            <a:cs typeface="Angsana New" panose="02020603050405020304" pitchFamily="18" charset="-34"/>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492125</xdr:colOff>
      <xdr:row>13</xdr:row>
      <xdr:rowOff>309563</xdr:rowOff>
    </xdr:from>
    <xdr:to>
      <xdr:col>26</xdr:col>
      <xdr:colOff>1044573</xdr:colOff>
      <xdr:row>15</xdr:row>
      <xdr:rowOff>41276</xdr:rowOff>
    </xdr:to>
    <xdr:sp macro="" textlink="">
      <xdr:nvSpPr>
        <xdr:cNvPr id="2" name="TextBox 1">
          <a:extLst>
            <a:ext uri="{FF2B5EF4-FFF2-40B4-BE49-F238E27FC236}">
              <a16:creationId xmlns:a16="http://schemas.microsoft.com/office/drawing/2014/main" id="{852722E8-3C6D-48FE-B6A8-1785E2B64EE9}"/>
            </a:ext>
          </a:extLst>
        </xdr:cNvPr>
        <xdr:cNvSpPr txBox="1"/>
      </xdr:nvSpPr>
      <xdr:spPr>
        <a:xfrm>
          <a:off x="13319125" y="4024313"/>
          <a:ext cx="6386511" cy="668338"/>
        </a:xfrm>
        <a:prstGeom prst="rect">
          <a:avLst/>
        </a:prstGeom>
        <a:solidFill>
          <a:srgbClr val="FFFF00"/>
        </a:solidFill>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lang="th-TH" sz="1600" b="0" u="none">
              <a:solidFill>
                <a:srgbClr val="FF0000"/>
              </a:solidFill>
              <a:latin typeface="Angsana New" panose="02020603050405020304" pitchFamily="18" charset="-34"/>
              <a:cs typeface="Angsana New" panose="02020603050405020304" pitchFamily="18" charset="-34"/>
            </a:rPr>
            <a:t>หาก</a:t>
          </a:r>
          <a:r>
            <a:rPr lang="th-TH" sz="1600" b="0" u="none" baseline="0">
              <a:solidFill>
                <a:srgbClr val="FF0000"/>
              </a:solidFill>
              <a:latin typeface="Angsana New" panose="02020603050405020304" pitchFamily="18" charset="-34"/>
              <a:cs typeface="Angsana New" panose="02020603050405020304" pitchFamily="18" charset="-34"/>
            </a:rPr>
            <a:t> </a:t>
          </a:r>
          <a:r>
            <a:rPr lang="en-US" sz="1600" b="0" u="none" baseline="0">
              <a:solidFill>
                <a:srgbClr val="FF0000"/>
              </a:solidFill>
              <a:latin typeface="Angsana New" panose="02020603050405020304" pitchFamily="18" charset="-34"/>
              <a:cs typeface="Angsana New" panose="02020603050405020304" pitchFamily="18" charset="-34"/>
            </a:rPr>
            <a:t>movement </a:t>
          </a:r>
          <a:r>
            <a:rPr lang="th-TH" sz="1600" b="0" u="none" baseline="0">
              <a:solidFill>
                <a:srgbClr val="FF0000"/>
              </a:solidFill>
              <a:latin typeface="Angsana New" panose="02020603050405020304" pitchFamily="18" charset="-34"/>
              <a:cs typeface="Angsana New" panose="02020603050405020304" pitchFamily="18" charset="-34"/>
            </a:rPr>
            <a:t>ของ </a:t>
          </a:r>
          <a:r>
            <a:rPr lang="en-US" sz="1600" b="0" u="none" baseline="0">
              <a:solidFill>
                <a:srgbClr val="FF0000"/>
              </a:solidFill>
              <a:latin typeface="Angsana New" panose="02020603050405020304" pitchFamily="18" charset="-34"/>
              <a:cs typeface="Angsana New" panose="02020603050405020304" pitchFamily="18" charset="-34"/>
            </a:rPr>
            <a:t>OCI </a:t>
          </a:r>
          <a:r>
            <a:rPr lang="th-TH" sz="1600" b="0" u="none" baseline="0">
              <a:solidFill>
                <a:srgbClr val="FF0000"/>
              </a:solidFill>
              <a:latin typeface="Angsana New" panose="02020603050405020304" pitchFamily="18" charset="-34"/>
              <a:cs typeface="Angsana New" panose="02020603050405020304" pitchFamily="18" charset="-34"/>
            </a:rPr>
            <a:t>ที่แสดงอยู่ในส่วนของเจ้าของไม่สามารถกระทบยอดได้กับงบกำไรขาดทุนเบ็ดเสร็จ และรายการเปลี่ยนแปลงดังกล่าวมีสาระสำคัญ บริษัทต้องเปิดเผยรายการดังกล่าวเพิ่มเติม (</a:t>
          </a:r>
          <a:r>
            <a:rPr lang="en-US" sz="1600" b="0" u="none" baseline="0">
              <a:solidFill>
                <a:srgbClr val="FF0000"/>
              </a:solidFill>
              <a:latin typeface="Angsana New" panose="02020603050405020304" pitchFamily="18" charset="-34"/>
              <a:cs typeface="Angsana New" panose="02020603050405020304" pitchFamily="18" charset="-34"/>
            </a:rPr>
            <a:t>TAS 1.106</a:t>
          </a:r>
          <a:r>
            <a:rPr lang="th-TH" sz="1600" b="0" u="none" baseline="0">
              <a:solidFill>
                <a:srgbClr val="FF0000"/>
              </a:solidFill>
              <a:latin typeface="Angsana New" panose="02020603050405020304" pitchFamily="18" charset="-34"/>
              <a:cs typeface="Angsana New" panose="02020603050405020304" pitchFamily="18" charset="-34"/>
            </a:rPr>
            <a:t>ก)</a:t>
          </a:r>
          <a:endParaRPr lang="en-US" sz="1600" b="0" u="none">
            <a:solidFill>
              <a:srgbClr val="FF0000"/>
            </a:solidFill>
            <a:latin typeface="Angsana New" panose="02020603050405020304" pitchFamily="18" charset="-34"/>
            <a:cs typeface="Angsana New" panose="02020603050405020304" pitchFamily="18" charset="-34"/>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7"/>
  <sheetViews>
    <sheetView showGridLines="0" tabSelected="1" view="pageBreakPreview" zoomScaleNormal="55" zoomScaleSheetLayoutView="100" workbookViewId="0">
      <selection activeCell="A4" sqref="A4"/>
    </sheetView>
  </sheetViews>
  <sheetFormatPr defaultColWidth="10.88671875" defaultRowHeight="24" customHeight="1"/>
  <cols>
    <col min="1" max="1" width="47.5546875" style="203" customWidth="1"/>
    <col min="2" max="2" width="1.88671875" style="202" customWidth="1"/>
    <col min="3" max="3" width="7.6640625" style="203" customWidth="1"/>
    <col min="4" max="4" width="1.44140625" style="202" customWidth="1"/>
    <col min="5" max="5" width="14.88671875" style="202" customWidth="1"/>
    <col min="6" max="6" width="1.44140625" style="202" customWidth="1"/>
    <col min="7" max="7" width="14.88671875" style="202" customWidth="1"/>
    <col min="8" max="8" width="1.44140625" style="202" customWidth="1"/>
    <col min="9" max="9" width="18.33203125" style="202" customWidth="1"/>
    <col min="10" max="10" width="1.44140625" style="202" customWidth="1"/>
    <col min="11" max="11" width="14.88671875" style="202" customWidth="1"/>
    <col min="12" max="12" width="0.44140625" style="202" customWidth="1"/>
    <col min="13" max="13" width="10.88671875" style="202" hidden="1" customWidth="1"/>
    <col min="14" max="14" width="1.44140625" style="202" hidden="1" customWidth="1"/>
    <col min="15" max="15" width="13.88671875" style="202" hidden="1" customWidth="1"/>
    <col min="16" max="16" width="1.44140625" style="202" hidden="1" customWidth="1"/>
    <col min="17" max="17" width="13.88671875" style="202" hidden="1" customWidth="1"/>
    <col min="18" max="18" width="1.44140625" style="202" hidden="1" customWidth="1"/>
    <col min="19" max="19" width="13.88671875" style="202" hidden="1" customWidth="1"/>
    <col min="20" max="20" width="1.44140625" style="202" hidden="1" customWidth="1"/>
    <col min="21" max="21" width="13.88671875" style="202" hidden="1" customWidth="1"/>
    <col min="22" max="22" width="1.44140625" style="202" hidden="1" customWidth="1"/>
    <col min="23" max="23" width="13.88671875" style="202" hidden="1" customWidth="1"/>
    <col min="24" max="24" width="1.44140625" style="202" hidden="1" customWidth="1"/>
    <col min="25" max="25" width="13.88671875" style="202" hidden="1" customWidth="1"/>
    <col min="26" max="26" width="0.44140625" style="202" hidden="1" customWidth="1"/>
    <col min="27" max="27" width="10.88671875" style="202" hidden="1" customWidth="1"/>
    <col min="28" max="28" width="11.5546875" style="202" hidden="1" customWidth="1"/>
    <col min="29" max="30" width="10.88671875" style="202"/>
    <col min="31" max="31" width="11.44140625" style="202" bestFit="1" customWidth="1"/>
    <col min="32" max="16384" width="10.88671875" style="202"/>
  </cols>
  <sheetData>
    <row r="1" spans="1:28" s="197" customFormat="1" ht="23.4">
      <c r="A1" s="193" t="s">
        <v>235</v>
      </c>
      <c r="B1" s="194"/>
      <c r="C1" s="195"/>
      <c r="D1" s="196"/>
      <c r="E1" s="196"/>
      <c r="F1" s="196"/>
      <c r="G1" s="196"/>
      <c r="H1" s="196"/>
      <c r="I1" s="196"/>
      <c r="J1" s="196"/>
      <c r="K1" s="196"/>
      <c r="N1" s="196"/>
      <c r="O1" s="196"/>
      <c r="P1" s="196"/>
      <c r="Q1" s="196"/>
      <c r="R1" s="196"/>
      <c r="S1" s="196"/>
      <c r="T1" s="196"/>
      <c r="U1" s="196"/>
      <c r="V1" s="196"/>
      <c r="W1" s="196"/>
      <c r="X1" s="196"/>
      <c r="Y1" s="196"/>
    </row>
    <row r="2" spans="1:28" s="197" customFormat="1" ht="23.4">
      <c r="A2" s="198" t="s">
        <v>292</v>
      </c>
      <c r="B2" s="194"/>
      <c r="C2" s="195"/>
      <c r="D2" s="196"/>
      <c r="E2" s="196"/>
      <c r="F2" s="196"/>
      <c r="G2" s="196"/>
      <c r="H2" s="196"/>
      <c r="I2" s="194"/>
      <c r="J2" s="196"/>
      <c r="K2" s="194"/>
      <c r="N2" s="196"/>
      <c r="O2" s="196"/>
      <c r="P2" s="196"/>
      <c r="Q2" s="196"/>
      <c r="R2" s="196"/>
      <c r="S2" s="196"/>
      <c r="T2" s="196"/>
      <c r="U2" s="196"/>
      <c r="V2" s="196"/>
      <c r="W2" s="196"/>
      <c r="X2" s="196"/>
      <c r="Y2" s="196"/>
    </row>
    <row r="3" spans="1:28" s="200" customFormat="1" ht="22.5" customHeight="1">
      <c r="A3" s="199" t="s">
        <v>309</v>
      </c>
      <c r="B3" s="199"/>
      <c r="C3" s="199"/>
      <c r="D3" s="199"/>
      <c r="E3" s="199"/>
      <c r="F3" s="199"/>
      <c r="G3" s="199"/>
      <c r="H3" s="199"/>
      <c r="I3" s="199"/>
      <c r="J3" s="199"/>
      <c r="K3" s="199"/>
      <c r="N3" s="199"/>
      <c r="O3" s="199"/>
      <c r="P3" s="199"/>
      <c r="Q3" s="199"/>
      <c r="R3" s="199"/>
      <c r="S3" s="199"/>
      <c r="T3" s="199"/>
      <c r="U3" s="199"/>
      <c r="V3" s="199"/>
      <c r="W3" s="199"/>
      <c r="X3" s="199"/>
      <c r="Y3" s="199"/>
    </row>
    <row r="4" spans="1:28" ht="23.4">
      <c r="A4" s="195"/>
      <c r="B4" s="196"/>
      <c r="C4" s="195"/>
      <c r="D4" s="196"/>
      <c r="E4" s="196"/>
      <c r="F4" s="196"/>
      <c r="G4" s="196"/>
      <c r="H4" s="196"/>
      <c r="I4" s="196"/>
      <c r="J4" s="196"/>
      <c r="K4" s="201" t="s">
        <v>1</v>
      </c>
      <c r="N4" s="196"/>
      <c r="O4" s="196"/>
      <c r="P4" s="196"/>
      <c r="Q4" s="196"/>
      <c r="R4" s="196"/>
      <c r="S4" s="196"/>
      <c r="T4" s="196"/>
      <c r="U4" s="196"/>
      <c r="V4" s="196"/>
      <c r="W4" s="201"/>
      <c r="X4" s="196"/>
      <c r="Y4" s="201" t="s">
        <v>1</v>
      </c>
    </row>
    <row r="5" spans="1:28" ht="23.4">
      <c r="E5" s="323" t="s">
        <v>2</v>
      </c>
      <c r="F5" s="323"/>
      <c r="G5" s="323"/>
      <c r="H5" s="205"/>
      <c r="I5" s="323" t="s">
        <v>3</v>
      </c>
      <c r="J5" s="323"/>
      <c r="K5" s="323"/>
      <c r="O5" s="323" t="s">
        <v>2</v>
      </c>
      <c r="P5" s="323"/>
      <c r="Q5" s="323"/>
      <c r="R5" s="323"/>
      <c r="S5" s="323"/>
      <c r="T5" s="205"/>
      <c r="U5" s="323" t="s">
        <v>3</v>
      </c>
      <c r="V5" s="323"/>
      <c r="W5" s="323"/>
      <c r="X5" s="323"/>
      <c r="Y5" s="323"/>
    </row>
    <row r="6" spans="1:28" ht="23.4">
      <c r="C6" s="206" t="s">
        <v>4</v>
      </c>
      <c r="D6" s="207"/>
      <c r="E6" s="208">
        <v>2568</v>
      </c>
      <c r="F6" s="209"/>
      <c r="G6" s="208">
        <v>2567</v>
      </c>
      <c r="H6" s="210"/>
      <c r="I6" s="208">
        <v>2568</v>
      </c>
      <c r="J6" s="209"/>
      <c r="K6" s="208">
        <v>2567</v>
      </c>
      <c r="N6" s="207"/>
      <c r="O6" s="208" t="s">
        <v>313</v>
      </c>
      <c r="P6" s="209"/>
      <c r="Q6" s="208" t="s">
        <v>5</v>
      </c>
      <c r="R6" s="209"/>
      <c r="S6" s="208" t="s">
        <v>6</v>
      </c>
      <c r="T6" s="210"/>
      <c r="U6" s="208" t="s">
        <v>313</v>
      </c>
      <c r="V6" s="209"/>
      <c r="W6" s="208" t="s">
        <v>5</v>
      </c>
      <c r="X6" s="209"/>
      <c r="Y6" s="208" t="s">
        <v>6</v>
      </c>
    </row>
    <row r="7" spans="1:28" ht="23.4">
      <c r="A7" s="199" t="s">
        <v>7</v>
      </c>
    </row>
    <row r="8" spans="1:28" ht="23.4">
      <c r="A8" s="199" t="s">
        <v>8</v>
      </c>
      <c r="C8" s="211"/>
    </row>
    <row r="9" spans="1:28" ht="23.4">
      <c r="A9" s="203" t="s">
        <v>9</v>
      </c>
      <c r="C9" s="211">
        <v>7</v>
      </c>
      <c r="E9" s="163">
        <v>154095292</v>
      </c>
      <c r="F9" s="212"/>
      <c r="G9" s="212">
        <v>397144586</v>
      </c>
      <c r="H9" s="212"/>
      <c r="I9" s="212">
        <v>126581448</v>
      </c>
      <c r="J9" s="212"/>
      <c r="K9" s="212">
        <v>369900782</v>
      </c>
      <c r="O9" s="212"/>
      <c r="P9" s="212"/>
      <c r="Q9" s="212"/>
      <c r="R9" s="212"/>
      <c r="S9" s="212"/>
      <c r="T9" s="212"/>
      <c r="U9" s="212"/>
      <c r="V9" s="212"/>
      <c r="W9" s="212"/>
      <c r="X9" s="212"/>
      <c r="Y9" s="212"/>
    </row>
    <row r="10" spans="1:28" ht="23.4">
      <c r="A10" s="203" t="s">
        <v>315</v>
      </c>
      <c r="C10" s="211">
        <v>8</v>
      </c>
      <c r="D10" s="213"/>
      <c r="E10" s="164">
        <v>605250539</v>
      </c>
      <c r="F10" s="214"/>
      <c r="G10" s="212">
        <v>346866772</v>
      </c>
      <c r="H10" s="214"/>
      <c r="I10" s="212">
        <v>582795982</v>
      </c>
      <c r="J10" s="214"/>
      <c r="K10" s="212">
        <v>329387027</v>
      </c>
      <c r="N10" s="213"/>
      <c r="O10" s="214"/>
      <c r="P10" s="214"/>
      <c r="Q10" s="214"/>
      <c r="R10" s="214"/>
      <c r="S10" s="214"/>
      <c r="T10" s="214"/>
      <c r="U10" s="214"/>
      <c r="V10" s="214"/>
      <c r="W10" s="214"/>
      <c r="X10" s="214"/>
      <c r="Y10" s="214"/>
      <c r="AB10" s="215"/>
    </row>
    <row r="11" spans="1:28" ht="23.4">
      <c r="A11" s="203" t="s">
        <v>299</v>
      </c>
      <c r="C11" s="211"/>
      <c r="D11" s="213"/>
      <c r="E11" s="216"/>
      <c r="F11" s="214"/>
      <c r="G11" s="212"/>
      <c r="H11" s="214"/>
      <c r="I11" s="212"/>
      <c r="J11" s="214"/>
      <c r="K11" s="212"/>
      <c r="N11" s="213"/>
      <c r="O11" s="214"/>
      <c r="P11" s="214"/>
      <c r="Q11" s="214"/>
      <c r="R11" s="214"/>
      <c r="S11" s="214"/>
      <c r="T11" s="214"/>
      <c r="U11" s="214"/>
      <c r="V11" s="214"/>
      <c r="W11" s="214"/>
      <c r="X11" s="214"/>
      <c r="Y11" s="214"/>
      <c r="AB11" s="215"/>
    </row>
    <row r="12" spans="1:28" ht="23.4">
      <c r="A12" s="203" t="s">
        <v>300</v>
      </c>
      <c r="C12" s="211">
        <v>20</v>
      </c>
      <c r="D12" s="213"/>
      <c r="E12" s="170">
        <v>8303652</v>
      </c>
      <c r="F12" s="214"/>
      <c r="G12" s="212">
        <v>7829040</v>
      </c>
      <c r="H12" s="214"/>
      <c r="I12" s="212">
        <v>8303652</v>
      </c>
      <c r="J12" s="214"/>
      <c r="K12" s="212">
        <v>7829040</v>
      </c>
      <c r="N12" s="213"/>
      <c r="O12" s="214"/>
      <c r="P12" s="214"/>
      <c r="Q12" s="214"/>
      <c r="R12" s="214"/>
      <c r="S12" s="214"/>
      <c r="T12" s="214"/>
      <c r="U12" s="214"/>
      <c r="V12" s="214"/>
      <c r="W12" s="214"/>
      <c r="X12" s="214"/>
      <c r="Y12" s="214"/>
      <c r="AB12" s="215"/>
    </row>
    <row r="13" spans="1:28" ht="23.4">
      <c r="A13" s="217" t="s">
        <v>236</v>
      </c>
      <c r="B13" s="218"/>
      <c r="C13" s="211">
        <v>9</v>
      </c>
      <c r="E13" s="171">
        <v>542056393</v>
      </c>
      <c r="F13" s="212"/>
      <c r="G13" s="212">
        <v>206477377</v>
      </c>
      <c r="H13" s="212"/>
      <c r="I13" s="212">
        <v>540657685</v>
      </c>
      <c r="J13" s="212"/>
      <c r="K13" s="212">
        <v>205213678</v>
      </c>
      <c r="O13" s="212"/>
      <c r="P13" s="212"/>
      <c r="Q13" s="212"/>
      <c r="R13" s="212"/>
      <c r="S13" s="212"/>
      <c r="T13" s="212"/>
      <c r="U13" s="212"/>
      <c r="V13" s="212"/>
      <c r="W13" s="212"/>
      <c r="X13" s="212"/>
      <c r="Y13" s="212"/>
    </row>
    <row r="14" spans="1:28" ht="23.4">
      <c r="A14" s="219" t="s">
        <v>10</v>
      </c>
      <c r="B14" s="218"/>
      <c r="C14" s="211">
        <v>10</v>
      </c>
      <c r="E14" s="172">
        <v>12822991</v>
      </c>
      <c r="F14" s="212"/>
      <c r="G14" s="212">
        <v>17554809</v>
      </c>
      <c r="H14" s="212"/>
      <c r="I14" s="212">
        <v>12822991</v>
      </c>
      <c r="J14" s="212"/>
      <c r="K14" s="212">
        <v>17554809</v>
      </c>
      <c r="O14" s="212"/>
      <c r="P14" s="212"/>
      <c r="Q14" s="212"/>
      <c r="R14" s="212"/>
      <c r="S14" s="212"/>
      <c r="T14" s="212"/>
      <c r="U14" s="212"/>
      <c r="V14" s="212"/>
      <c r="W14" s="212"/>
      <c r="X14" s="212"/>
      <c r="Y14" s="212"/>
    </row>
    <row r="15" spans="1:28" ht="23.4">
      <c r="A15" s="203" t="s">
        <v>11</v>
      </c>
      <c r="C15" s="211">
        <v>11</v>
      </c>
      <c r="E15" s="173">
        <v>134278079</v>
      </c>
      <c r="F15" s="212"/>
      <c r="G15" s="212">
        <v>90944981</v>
      </c>
      <c r="H15" s="212"/>
      <c r="I15" s="212">
        <v>130419884</v>
      </c>
      <c r="J15" s="212"/>
      <c r="K15" s="212">
        <v>87764531</v>
      </c>
      <c r="O15" s="220"/>
      <c r="P15" s="212"/>
      <c r="Q15" s="221"/>
      <c r="R15" s="212"/>
      <c r="S15" s="221"/>
      <c r="T15" s="212"/>
      <c r="U15" s="221"/>
      <c r="V15" s="212"/>
      <c r="W15" s="221"/>
      <c r="X15" s="212"/>
      <c r="Y15" s="221"/>
      <c r="AB15" s="215"/>
    </row>
    <row r="16" spans="1:28" ht="23.4">
      <c r="A16" s="199" t="s">
        <v>12</v>
      </c>
      <c r="C16" s="211"/>
      <c r="E16" s="222">
        <f>SUM(E9:E15)</f>
        <v>1456806946</v>
      </c>
      <c r="F16" s="212"/>
      <c r="G16" s="222">
        <f>SUM(G9:G15)</f>
        <v>1066817565</v>
      </c>
      <c r="H16" s="212"/>
      <c r="I16" s="222">
        <f>SUM(I9:I15)</f>
        <v>1401581642</v>
      </c>
      <c r="J16" s="212"/>
      <c r="K16" s="222">
        <f>SUM(K9:K15)</f>
        <v>1017649867</v>
      </c>
      <c r="O16" s="222" t="e">
        <f>SUM(#REF!)</f>
        <v>#REF!</v>
      </c>
      <c r="P16" s="212"/>
      <c r="Q16" s="222" t="e">
        <f>SUM(#REF!)</f>
        <v>#REF!</v>
      </c>
      <c r="R16" s="212"/>
      <c r="S16" s="222" t="e">
        <f>SUM(#REF!)</f>
        <v>#REF!</v>
      </c>
      <c r="T16" s="212"/>
      <c r="U16" s="222" t="e">
        <f>SUM(#REF!)</f>
        <v>#REF!</v>
      </c>
      <c r="V16" s="212"/>
      <c r="W16" s="222" t="e">
        <f>SUM(#REF!)</f>
        <v>#REF!</v>
      </c>
      <c r="X16" s="212"/>
      <c r="Y16" s="222" t="e">
        <f>SUM(#REF!)</f>
        <v>#REF!</v>
      </c>
    </row>
    <row r="17" spans="1:25" ht="23.4">
      <c r="A17" s="199" t="s">
        <v>13</v>
      </c>
      <c r="C17" s="211"/>
      <c r="E17" s="212"/>
      <c r="F17" s="212"/>
      <c r="G17" s="212"/>
      <c r="H17" s="212"/>
      <c r="I17" s="212"/>
      <c r="J17" s="212"/>
      <c r="K17" s="212"/>
      <c r="O17" s="212"/>
      <c r="P17" s="212"/>
      <c r="Q17" s="212"/>
      <c r="R17" s="212"/>
      <c r="S17" s="212"/>
      <c r="T17" s="212"/>
      <c r="U17" s="212"/>
      <c r="V17" s="212"/>
      <c r="W17" s="212"/>
      <c r="X17" s="212"/>
      <c r="Y17" s="212"/>
    </row>
    <row r="18" spans="1:25" ht="23.4">
      <c r="A18" s="203" t="s">
        <v>280</v>
      </c>
      <c r="C18" s="211">
        <v>12</v>
      </c>
      <c r="E18" s="174">
        <v>94630557</v>
      </c>
      <c r="F18" s="212"/>
      <c r="G18" s="212">
        <v>116051174</v>
      </c>
      <c r="H18" s="212"/>
      <c r="I18" s="212">
        <v>94215325</v>
      </c>
      <c r="J18" s="212"/>
      <c r="K18" s="212">
        <v>115640601</v>
      </c>
      <c r="O18" s="212"/>
      <c r="P18" s="212"/>
      <c r="Q18" s="212"/>
      <c r="R18" s="212"/>
      <c r="S18" s="212"/>
      <c r="T18" s="212"/>
      <c r="U18" s="212"/>
      <c r="V18" s="212"/>
      <c r="W18" s="212"/>
      <c r="X18" s="212"/>
      <c r="Y18" s="212"/>
    </row>
    <row r="19" spans="1:25" ht="23.4">
      <c r="A19" s="203" t="s">
        <v>301</v>
      </c>
      <c r="C19" s="211"/>
      <c r="E19" s="216"/>
      <c r="F19" s="212"/>
      <c r="G19" s="212"/>
      <c r="H19" s="212"/>
      <c r="I19" s="212"/>
      <c r="J19" s="212"/>
      <c r="K19" s="212"/>
      <c r="O19" s="212"/>
      <c r="P19" s="212"/>
      <c r="Q19" s="212"/>
      <c r="R19" s="212"/>
      <c r="S19" s="212"/>
      <c r="T19" s="212"/>
      <c r="U19" s="212"/>
      <c r="V19" s="212"/>
      <c r="W19" s="212"/>
      <c r="X19" s="212"/>
      <c r="Y19" s="212"/>
    </row>
    <row r="20" spans="1:25" ht="23.4">
      <c r="A20" s="203" t="s">
        <v>300</v>
      </c>
      <c r="C20" s="211">
        <v>20</v>
      </c>
      <c r="E20" s="175">
        <v>83535450</v>
      </c>
      <c r="F20" s="212"/>
      <c r="G20" s="212">
        <v>91839101</v>
      </c>
      <c r="H20" s="212"/>
      <c r="I20" s="212">
        <v>83535450</v>
      </c>
      <c r="J20" s="212"/>
      <c r="K20" s="212">
        <v>91839101</v>
      </c>
      <c r="O20" s="212"/>
      <c r="P20" s="212"/>
      <c r="Q20" s="212"/>
      <c r="R20" s="212"/>
      <c r="S20" s="212"/>
      <c r="T20" s="212"/>
      <c r="U20" s="212"/>
      <c r="V20" s="212"/>
      <c r="W20" s="212"/>
      <c r="X20" s="212"/>
      <c r="Y20" s="212"/>
    </row>
    <row r="21" spans="1:25" ht="23.4">
      <c r="A21" s="203" t="s">
        <v>14</v>
      </c>
      <c r="C21" s="211">
        <v>13</v>
      </c>
      <c r="E21" s="212">
        <v>0</v>
      </c>
      <c r="F21" s="212"/>
      <c r="G21" s="212">
        <v>0</v>
      </c>
      <c r="H21" s="212"/>
      <c r="I21" s="212">
        <v>258900000</v>
      </c>
      <c r="J21" s="212"/>
      <c r="K21" s="212">
        <v>258900000</v>
      </c>
      <c r="O21" s="212"/>
      <c r="P21" s="212"/>
      <c r="Q21" s="212"/>
      <c r="R21" s="212"/>
      <c r="S21" s="212"/>
      <c r="T21" s="212"/>
      <c r="U21" s="212"/>
      <c r="V21" s="212"/>
      <c r="W21" s="212"/>
      <c r="X21" s="212"/>
      <c r="Y21" s="212"/>
    </row>
    <row r="22" spans="1:25" ht="23.4">
      <c r="A22" s="203" t="s">
        <v>316</v>
      </c>
      <c r="C22" s="211">
        <v>14</v>
      </c>
      <c r="E22" s="176">
        <v>1206319</v>
      </c>
      <c r="F22" s="212"/>
      <c r="G22" s="212">
        <v>0</v>
      </c>
      <c r="H22" s="212"/>
      <c r="I22" s="212">
        <v>1360000</v>
      </c>
      <c r="J22" s="212"/>
      <c r="K22" s="212">
        <v>0</v>
      </c>
      <c r="O22" s="212"/>
      <c r="P22" s="212"/>
      <c r="Q22" s="212"/>
      <c r="R22" s="212"/>
      <c r="S22" s="212"/>
      <c r="T22" s="212"/>
      <c r="U22" s="212"/>
      <c r="V22" s="212"/>
      <c r="W22" s="212"/>
      <c r="X22" s="212"/>
      <c r="Y22" s="212"/>
    </row>
    <row r="23" spans="1:25" ht="23.4">
      <c r="A23" s="219" t="s">
        <v>237</v>
      </c>
      <c r="B23" s="218"/>
      <c r="C23" s="211">
        <v>15</v>
      </c>
      <c r="E23" s="177">
        <v>312906165</v>
      </c>
      <c r="F23" s="212"/>
      <c r="G23" s="212">
        <v>328919194</v>
      </c>
      <c r="H23" s="212"/>
      <c r="I23" s="212">
        <v>15885929</v>
      </c>
      <c r="J23" s="212"/>
      <c r="K23" s="212">
        <v>17184213</v>
      </c>
      <c r="O23" s="212"/>
      <c r="P23" s="212"/>
      <c r="Q23" s="212"/>
      <c r="R23" s="212"/>
      <c r="S23" s="212"/>
      <c r="T23" s="212"/>
      <c r="U23" s="212"/>
      <c r="V23" s="212"/>
      <c r="W23" s="212"/>
      <c r="X23" s="212"/>
      <c r="Y23" s="212"/>
    </row>
    <row r="24" spans="1:25" ht="23.4">
      <c r="A24" s="219" t="s">
        <v>15</v>
      </c>
      <c r="B24" s="218"/>
      <c r="C24" s="211">
        <v>20</v>
      </c>
      <c r="E24" s="178">
        <v>6457262</v>
      </c>
      <c r="F24" s="212"/>
      <c r="G24" s="212">
        <v>0</v>
      </c>
      <c r="H24" s="212"/>
      <c r="I24" s="212">
        <v>6457262</v>
      </c>
      <c r="J24" s="212"/>
      <c r="K24" s="212">
        <v>0</v>
      </c>
      <c r="O24" s="212"/>
      <c r="P24" s="212"/>
      <c r="Q24" s="212"/>
      <c r="R24" s="212"/>
      <c r="S24" s="212"/>
      <c r="T24" s="212"/>
      <c r="U24" s="212"/>
    </row>
    <row r="25" spans="1:25" ht="23.4">
      <c r="A25" s="217" t="s">
        <v>238</v>
      </c>
      <c r="B25" s="218"/>
      <c r="C25" s="211">
        <v>16</v>
      </c>
      <c r="E25" s="179">
        <v>2072747</v>
      </c>
      <c r="F25" s="212"/>
      <c r="G25" s="212">
        <f>2224437+1</f>
        <v>2224438</v>
      </c>
      <c r="H25" s="212"/>
      <c r="I25" s="212">
        <v>2031779</v>
      </c>
      <c r="J25" s="212"/>
      <c r="K25" s="212">
        <v>2151859</v>
      </c>
      <c r="O25" s="212"/>
      <c r="P25" s="212"/>
      <c r="Q25" s="212"/>
      <c r="R25" s="212"/>
      <c r="S25" s="212"/>
      <c r="T25" s="212"/>
      <c r="U25" s="212"/>
      <c r="V25" s="212"/>
      <c r="W25" s="212"/>
      <c r="X25" s="212"/>
      <c r="Y25" s="212"/>
    </row>
    <row r="26" spans="1:25" ht="23.4">
      <c r="A26" s="217" t="s">
        <v>239</v>
      </c>
      <c r="B26" s="218"/>
      <c r="C26" s="211">
        <v>29</v>
      </c>
      <c r="E26" s="180">
        <v>19880238</v>
      </c>
      <c r="F26" s="212"/>
      <c r="G26" s="212">
        <v>17755469</v>
      </c>
      <c r="H26" s="212"/>
      <c r="I26" s="212">
        <v>18210936</v>
      </c>
      <c r="J26" s="212"/>
      <c r="K26" s="212">
        <v>16251451</v>
      </c>
      <c r="O26" s="212"/>
      <c r="P26" s="212"/>
      <c r="Q26" s="212"/>
      <c r="R26" s="212"/>
      <c r="S26" s="212"/>
      <c r="T26" s="212"/>
      <c r="U26" s="212"/>
      <c r="V26" s="212"/>
      <c r="W26" s="212"/>
      <c r="X26" s="212"/>
      <c r="Y26" s="212"/>
    </row>
    <row r="27" spans="1:25" ht="23.4">
      <c r="A27" s="203" t="s">
        <v>240</v>
      </c>
      <c r="C27" s="211"/>
      <c r="E27" s="181">
        <v>1039200</v>
      </c>
      <c r="F27" s="212"/>
      <c r="G27" s="221">
        <v>928500</v>
      </c>
      <c r="H27" s="212"/>
      <c r="I27" s="221">
        <v>508700</v>
      </c>
      <c r="J27" s="212"/>
      <c r="K27" s="221">
        <v>444500</v>
      </c>
      <c r="O27" s="221"/>
      <c r="P27" s="212"/>
      <c r="Q27" s="221"/>
      <c r="R27" s="212"/>
      <c r="S27" s="221"/>
      <c r="T27" s="212"/>
      <c r="U27" s="221"/>
      <c r="V27" s="212"/>
      <c r="W27" s="221"/>
      <c r="X27" s="212"/>
      <c r="Y27" s="221"/>
    </row>
    <row r="28" spans="1:25" ht="23.4">
      <c r="A28" s="199" t="s">
        <v>16</v>
      </c>
      <c r="C28" s="211"/>
      <c r="E28" s="212">
        <f>SUM(E18:E27)</f>
        <v>521727938</v>
      </c>
      <c r="F28" s="212"/>
      <c r="G28" s="212">
        <f>SUM(G18:G27)</f>
        <v>557717876</v>
      </c>
      <c r="H28" s="212"/>
      <c r="I28" s="212">
        <f>SUM(I17:I27)</f>
        <v>481105381</v>
      </c>
      <c r="J28" s="212"/>
      <c r="K28" s="212">
        <f>SUM(K17:K27)</f>
        <v>502411725</v>
      </c>
      <c r="O28" s="212">
        <f>SUM(O17:O27)</f>
        <v>0</v>
      </c>
      <c r="P28" s="212"/>
      <c r="Q28" s="212">
        <f>SUM(Q17:Q27)</f>
        <v>0</v>
      </c>
      <c r="R28" s="212"/>
      <c r="S28" s="212">
        <f>SUM(S17:S27)</f>
        <v>0</v>
      </c>
      <c r="T28" s="212"/>
      <c r="U28" s="212">
        <f>SUM(U17:U27)</f>
        <v>0</v>
      </c>
      <c r="V28" s="212"/>
      <c r="W28" s="212">
        <f>SUM(W17:W27)</f>
        <v>0</v>
      </c>
      <c r="X28" s="212"/>
      <c r="Y28" s="212">
        <f>SUM(Y17:Y27)</f>
        <v>0</v>
      </c>
    </row>
    <row r="29" spans="1:25" thickBot="1">
      <c r="A29" s="199" t="s">
        <v>17</v>
      </c>
      <c r="E29" s="223">
        <f>E16+E28</f>
        <v>1978534884</v>
      </c>
      <c r="F29" s="212"/>
      <c r="G29" s="223">
        <f>G16+G28</f>
        <v>1624535441</v>
      </c>
      <c r="H29" s="212"/>
      <c r="I29" s="223">
        <f>I16+I28</f>
        <v>1882687023</v>
      </c>
      <c r="J29" s="212"/>
      <c r="K29" s="223">
        <f>K16+K28</f>
        <v>1520061592</v>
      </c>
      <c r="O29" s="223" t="e">
        <f>O16+O28</f>
        <v>#REF!</v>
      </c>
      <c r="P29" s="212"/>
      <c r="Q29" s="223" t="e">
        <f>Q16+Q28</f>
        <v>#REF!</v>
      </c>
      <c r="R29" s="212"/>
      <c r="S29" s="223" t="e">
        <f>S16+S28</f>
        <v>#REF!</v>
      </c>
      <c r="T29" s="212"/>
      <c r="U29" s="223" t="e">
        <f>U16+U28</f>
        <v>#REF!</v>
      </c>
      <c r="V29" s="212"/>
      <c r="W29" s="223" t="e">
        <f>W16+W28</f>
        <v>#REF!</v>
      </c>
      <c r="X29" s="212"/>
      <c r="Y29" s="223" t="e">
        <f>Y16+Y28</f>
        <v>#REF!</v>
      </c>
    </row>
    <row r="30" spans="1:25" thickTop="1"/>
    <row r="31" spans="1:25" ht="23.4">
      <c r="A31" s="203" t="s">
        <v>18</v>
      </c>
    </row>
    <row r="32" spans="1:25" s="197" customFormat="1" ht="23.4">
      <c r="A32" s="193" t="s">
        <v>235</v>
      </c>
      <c r="B32" s="194"/>
      <c r="C32" s="195"/>
      <c r="D32" s="196"/>
      <c r="E32" s="196"/>
      <c r="F32" s="196"/>
      <c r="G32" s="196"/>
      <c r="H32" s="196"/>
      <c r="I32" s="196"/>
      <c r="J32" s="196"/>
      <c r="K32" s="196"/>
      <c r="N32" s="196"/>
      <c r="O32" s="196"/>
      <c r="P32" s="196"/>
      <c r="Q32" s="196"/>
      <c r="R32" s="196"/>
      <c r="S32" s="196"/>
      <c r="T32" s="196"/>
      <c r="U32" s="196"/>
      <c r="V32" s="196"/>
      <c r="W32" s="196"/>
      <c r="X32" s="196"/>
      <c r="Y32" s="196"/>
    </row>
    <row r="33" spans="1:28" s="197" customFormat="1" ht="23.4">
      <c r="A33" s="224" t="s">
        <v>293</v>
      </c>
      <c r="B33" s="194"/>
      <c r="C33" s="195"/>
      <c r="D33" s="196"/>
      <c r="E33" s="196"/>
      <c r="F33" s="196"/>
      <c r="G33" s="196"/>
      <c r="H33" s="196"/>
      <c r="I33" s="194"/>
      <c r="J33" s="196"/>
      <c r="K33" s="194"/>
      <c r="N33" s="196"/>
      <c r="O33" s="196"/>
      <c r="P33" s="196"/>
      <c r="Q33" s="196"/>
      <c r="R33" s="196"/>
      <c r="S33" s="196"/>
      <c r="T33" s="196"/>
      <c r="U33" s="196"/>
      <c r="V33" s="196"/>
      <c r="W33" s="196"/>
      <c r="X33" s="196"/>
      <c r="Y33" s="196"/>
    </row>
    <row r="34" spans="1:28" s="200" customFormat="1" ht="22.5" customHeight="1">
      <c r="A34" s="199" t="s">
        <v>309</v>
      </c>
      <c r="B34" s="199"/>
      <c r="C34" s="199"/>
      <c r="D34" s="199"/>
      <c r="E34" s="199"/>
      <c r="F34" s="199"/>
      <c r="G34" s="199"/>
      <c r="H34" s="199"/>
      <c r="I34" s="199"/>
      <c r="J34" s="199"/>
      <c r="K34" s="199"/>
      <c r="N34" s="199"/>
      <c r="O34" s="199"/>
      <c r="P34" s="199"/>
      <c r="Q34" s="199"/>
      <c r="R34" s="199"/>
      <c r="S34" s="199"/>
      <c r="T34" s="199"/>
      <c r="U34" s="199"/>
      <c r="V34" s="199"/>
      <c r="W34" s="199"/>
      <c r="X34" s="199"/>
      <c r="Y34" s="199"/>
    </row>
    <row r="35" spans="1:28" ht="23.4">
      <c r="A35" s="195"/>
      <c r="B35" s="196"/>
      <c r="C35" s="195"/>
      <c r="D35" s="196"/>
      <c r="E35" s="196"/>
      <c r="F35" s="196"/>
      <c r="G35" s="196"/>
      <c r="H35" s="196"/>
      <c r="I35" s="196"/>
      <c r="J35" s="196"/>
      <c r="K35" s="201" t="s">
        <v>1</v>
      </c>
      <c r="N35" s="196"/>
      <c r="O35" s="196"/>
      <c r="P35" s="196"/>
      <c r="Q35" s="196"/>
      <c r="R35" s="196"/>
      <c r="S35" s="196"/>
      <c r="T35" s="196"/>
      <c r="U35" s="196"/>
      <c r="V35" s="196"/>
      <c r="W35" s="201"/>
      <c r="X35" s="196"/>
      <c r="Y35" s="201" t="s">
        <v>1</v>
      </c>
    </row>
    <row r="36" spans="1:28" ht="23.4">
      <c r="E36" s="323" t="s">
        <v>2</v>
      </c>
      <c r="F36" s="323"/>
      <c r="G36" s="323"/>
      <c r="H36" s="205"/>
      <c r="I36" s="323" t="s">
        <v>3</v>
      </c>
      <c r="J36" s="323"/>
      <c r="K36" s="323"/>
      <c r="O36" s="323" t="s">
        <v>2</v>
      </c>
      <c r="P36" s="323"/>
      <c r="Q36" s="323"/>
      <c r="R36" s="323"/>
      <c r="S36" s="323"/>
      <c r="T36" s="205"/>
      <c r="U36" s="323" t="s">
        <v>3</v>
      </c>
      <c r="V36" s="323"/>
      <c r="W36" s="323"/>
      <c r="X36" s="323"/>
      <c r="Y36" s="323"/>
    </row>
    <row r="37" spans="1:28" ht="23.4">
      <c r="C37" s="206" t="s">
        <v>4</v>
      </c>
      <c r="D37" s="207"/>
      <c r="E37" s="208">
        <v>2568</v>
      </c>
      <c r="F37" s="209"/>
      <c r="G37" s="208">
        <v>2567</v>
      </c>
      <c r="H37" s="210"/>
      <c r="I37" s="208">
        <v>2568</v>
      </c>
      <c r="J37" s="209"/>
      <c r="K37" s="208">
        <v>2567</v>
      </c>
      <c r="N37" s="207"/>
      <c r="O37" s="208" t="s">
        <v>313</v>
      </c>
      <c r="P37" s="209"/>
      <c r="Q37" s="208" t="s">
        <v>5</v>
      </c>
      <c r="R37" s="209"/>
      <c r="S37" s="208" t="s">
        <v>6</v>
      </c>
      <c r="T37" s="210"/>
      <c r="U37" s="208" t="s">
        <v>313</v>
      </c>
      <c r="V37" s="209"/>
      <c r="W37" s="208" t="s">
        <v>5</v>
      </c>
      <c r="X37" s="209"/>
      <c r="Y37" s="208" t="s">
        <v>6</v>
      </c>
    </row>
    <row r="38" spans="1:28" ht="23.4">
      <c r="A38" s="199" t="s">
        <v>19</v>
      </c>
    </row>
    <row r="39" spans="1:28" ht="23.4">
      <c r="A39" s="199" t="s">
        <v>20</v>
      </c>
    </row>
    <row r="40" spans="1:28" ht="23.4">
      <c r="A40" s="219" t="s">
        <v>326</v>
      </c>
      <c r="C40" s="211">
        <v>17</v>
      </c>
      <c r="E40" s="182">
        <v>224981119</v>
      </c>
      <c r="G40" s="212">
        <v>0</v>
      </c>
      <c r="I40" s="202">
        <v>224981119</v>
      </c>
      <c r="K40" s="212">
        <v>0</v>
      </c>
    </row>
    <row r="41" spans="1:28" ht="23.4">
      <c r="A41" s="219" t="s">
        <v>317</v>
      </c>
      <c r="B41" s="218"/>
      <c r="C41" s="211">
        <v>18</v>
      </c>
      <c r="E41" s="165">
        <v>347289993</v>
      </c>
      <c r="F41" s="225"/>
      <c r="G41" s="225">
        <v>346980995</v>
      </c>
      <c r="H41" s="225"/>
      <c r="I41" s="225">
        <v>330891759</v>
      </c>
      <c r="J41" s="225"/>
      <c r="K41" s="225">
        <v>333410126</v>
      </c>
      <c r="O41" s="226"/>
      <c r="P41" s="226"/>
      <c r="Q41" s="226"/>
      <c r="R41" s="226"/>
      <c r="S41" s="226"/>
      <c r="T41" s="226"/>
      <c r="U41" s="226"/>
      <c r="V41" s="226"/>
      <c r="W41" s="226"/>
      <c r="X41" s="226"/>
      <c r="Y41" s="226"/>
    </row>
    <row r="42" spans="1:28" ht="23.4">
      <c r="A42" s="219" t="s">
        <v>21</v>
      </c>
      <c r="B42" s="218"/>
      <c r="C42" s="211">
        <v>19</v>
      </c>
      <c r="E42" s="183">
        <v>40195141</v>
      </c>
      <c r="F42" s="225"/>
      <c r="G42" s="225">
        <v>24289444</v>
      </c>
      <c r="H42" s="225"/>
      <c r="I42" s="225">
        <v>9131798</v>
      </c>
      <c r="J42" s="225"/>
      <c r="K42" s="225">
        <v>8727832</v>
      </c>
      <c r="O42" s="226"/>
      <c r="P42" s="226"/>
      <c r="Q42" s="226"/>
      <c r="R42" s="226"/>
      <c r="S42" s="226"/>
      <c r="T42" s="226"/>
      <c r="U42" s="226"/>
      <c r="V42" s="226"/>
      <c r="W42" s="226"/>
      <c r="X42" s="226"/>
      <c r="Y42" s="226"/>
    </row>
    <row r="43" spans="1:28" ht="23.4">
      <c r="A43" s="219" t="s">
        <v>304</v>
      </c>
      <c r="B43" s="218"/>
      <c r="C43" s="211">
        <v>20</v>
      </c>
      <c r="E43" s="184">
        <v>1489487</v>
      </c>
      <c r="F43" s="225"/>
      <c r="G43" s="225">
        <v>0</v>
      </c>
      <c r="H43" s="225"/>
      <c r="I43" s="225">
        <v>1489487</v>
      </c>
      <c r="J43" s="225"/>
      <c r="K43" s="225">
        <v>0</v>
      </c>
      <c r="O43" s="226"/>
      <c r="P43" s="226"/>
      <c r="Q43" s="226"/>
      <c r="R43" s="226"/>
      <c r="S43" s="226"/>
      <c r="T43" s="226"/>
      <c r="U43" s="226"/>
    </row>
    <row r="44" spans="1:28" ht="23.4">
      <c r="A44" s="217" t="s">
        <v>338</v>
      </c>
      <c r="B44" s="218"/>
      <c r="C44" s="211"/>
      <c r="E44" s="185">
        <v>52036194</v>
      </c>
      <c r="F44" s="225"/>
      <c r="G44" s="225">
        <v>40546181</v>
      </c>
      <c r="H44" s="225"/>
      <c r="I44" s="225">
        <v>52036194</v>
      </c>
      <c r="J44" s="225"/>
      <c r="K44" s="225">
        <v>40546181</v>
      </c>
      <c r="O44" s="226"/>
      <c r="P44" s="226"/>
      <c r="Q44" s="226"/>
      <c r="R44" s="226"/>
      <c r="S44" s="226"/>
      <c r="T44" s="226"/>
      <c r="U44" s="226"/>
      <c r="V44" s="226"/>
      <c r="W44" s="226"/>
      <c r="X44" s="226"/>
      <c r="Y44" s="226"/>
    </row>
    <row r="45" spans="1:28" ht="23.4">
      <c r="A45" s="217" t="s">
        <v>318</v>
      </c>
      <c r="B45" s="218"/>
      <c r="C45" s="211">
        <v>22</v>
      </c>
      <c r="E45" s="185">
        <v>15901294</v>
      </c>
      <c r="F45" s="225"/>
      <c r="G45" s="225">
        <v>12966925</v>
      </c>
      <c r="H45" s="225"/>
      <c r="I45" s="225">
        <v>15901294</v>
      </c>
      <c r="J45" s="225"/>
      <c r="K45" s="225">
        <v>12966925</v>
      </c>
      <c r="O45" s="226"/>
      <c r="P45" s="226"/>
      <c r="Q45" s="226"/>
      <c r="R45" s="226"/>
      <c r="S45" s="226"/>
      <c r="T45" s="226"/>
      <c r="U45" s="226"/>
      <c r="V45" s="226"/>
      <c r="W45" s="226"/>
      <c r="X45" s="226"/>
      <c r="Y45" s="226"/>
    </row>
    <row r="46" spans="1:28" ht="23.4">
      <c r="A46" s="217" t="s">
        <v>22</v>
      </c>
      <c r="B46" s="218"/>
      <c r="C46" s="211">
        <v>38.1</v>
      </c>
      <c r="E46" s="186">
        <v>2792189</v>
      </c>
      <c r="F46" s="225"/>
      <c r="G46" s="225">
        <v>11997964</v>
      </c>
      <c r="H46" s="225"/>
      <c r="I46" s="225">
        <v>2792189</v>
      </c>
      <c r="J46" s="225"/>
      <c r="K46" s="225">
        <v>11997964</v>
      </c>
      <c r="O46" s="226"/>
      <c r="P46" s="226"/>
      <c r="Q46" s="226"/>
      <c r="R46" s="226"/>
      <c r="S46" s="226"/>
      <c r="T46" s="226"/>
      <c r="U46" s="226"/>
      <c r="AB46" s="202">
        <v>-1</v>
      </c>
    </row>
    <row r="47" spans="1:28" ht="23.4">
      <c r="A47" s="199" t="s">
        <v>23</v>
      </c>
      <c r="C47" s="211"/>
      <c r="E47" s="227">
        <f>SUM(E40:E46)</f>
        <v>684685417</v>
      </c>
      <c r="F47" s="225"/>
      <c r="G47" s="227">
        <f>SUM(G40:G46)</f>
        <v>436781509</v>
      </c>
      <c r="H47" s="225"/>
      <c r="I47" s="227">
        <f>SUM(I40:I46)</f>
        <v>637223840</v>
      </c>
      <c r="J47" s="225"/>
      <c r="K47" s="227">
        <f>SUM(K40:K46)</f>
        <v>407649028</v>
      </c>
      <c r="O47" s="228" t="e">
        <f>SUM(#REF!)</f>
        <v>#REF!</v>
      </c>
      <c r="P47" s="226"/>
      <c r="Q47" s="228" t="e">
        <f>SUM(#REF!)</f>
        <v>#REF!</v>
      </c>
      <c r="R47" s="226"/>
      <c r="S47" s="228" t="e">
        <f>SUM(#REF!)</f>
        <v>#REF!</v>
      </c>
      <c r="T47" s="226"/>
      <c r="U47" s="228" t="e">
        <f>SUM(#REF!)</f>
        <v>#REF!</v>
      </c>
      <c r="V47" s="226"/>
      <c r="W47" s="228" t="e">
        <f>SUM(#REF!)</f>
        <v>#REF!</v>
      </c>
      <c r="X47" s="226"/>
      <c r="Y47" s="228" t="e">
        <f>SUM(#REF!)</f>
        <v>#REF!</v>
      </c>
    </row>
    <row r="48" spans="1:28" ht="23.4">
      <c r="A48" s="199" t="s">
        <v>24</v>
      </c>
      <c r="C48" s="211"/>
      <c r="E48" s="225"/>
      <c r="F48" s="225"/>
      <c r="G48" s="225"/>
      <c r="H48" s="225"/>
      <c r="I48" s="225"/>
      <c r="J48" s="225"/>
      <c r="K48" s="225"/>
      <c r="O48" s="226"/>
      <c r="P48" s="226"/>
      <c r="Q48" s="226"/>
      <c r="R48" s="226"/>
      <c r="S48" s="226"/>
      <c r="T48" s="226"/>
      <c r="U48" s="226"/>
      <c r="V48" s="226"/>
      <c r="W48" s="226"/>
      <c r="X48" s="226"/>
      <c r="Y48" s="226"/>
    </row>
    <row r="49" spans="1:28" ht="23.4">
      <c r="A49" s="203" t="s">
        <v>319</v>
      </c>
      <c r="C49" s="211">
        <v>17</v>
      </c>
      <c r="E49" s="187">
        <v>133787648</v>
      </c>
      <c r="F49" s="225"/>
      <c r="G49" s="225">
        <v>89445986</v>
      </c>
      <c r="H49" s="225"/>
      <c r="I49" s="225">
        <v>133787648</v>
      </c>
      <c r="J49" s="225"/>
      <c r="K49" s="225">
        <v>89445986</v>
      </c>
      <c r="O49" s="226"/>
      <c r="P49" s="226"/>
      <c r="Q49" s="226"/>
      <c r="R49" s="226"/>
      <c r="S49" s="226"/>
      <c r="T49" s="226"/>
      <c r="U49" s="226"/>
      <c r="V49" s="226"/>
      <c r="W49" s="226"/>
      <c r="X49" s="226"/>
      <c r="Y49" s="226"/>
      <c r="AB49" s="202">
        <v>-1</v>
      </c>
    </row>
    <row r="50" spans="1:28" ht="23.4">
      <c r="A50" s="203" t="s">
        <v>282</v>
      </c>
      <c r="C50" s="211"/>
      <c r="E50" s="226"/>
      <c r="F50" s="225"/>
      <c r="G50" s="225"/>
      <c r="H50" s="225"/>
      <c r="I50" s="225"/>
      <c r="J50" s="225"/>
      <c r="K50" s="225"/>
      <c r="O50" s="226"/>
      <c r="P50" s="226"/>
      <c r="Q50" s="226"/>
      <c r="R50" s="226"/>
      <c r="S50" s="226"/>
      <c r="T50" s="226"/>
      <c r="U50" s="226"/>
      <c r="V50" s="226"/>
      <c r="W50" s="226"/>
      <c r="X50" s="226"/>
      <c r="Y50" s="226"/>
    </row>
    <row r="51" spans="1:28" ht="23.4">
      <c r="A51" s="203" t="s">
        <v>281</v>
      </c>
      <c r="C51" s="211">
        <v>19</v>
      </c>
      <c r="E51" s="188">
        <v>90932301</v>
      </c>
      <c r="F51" s="225"/>
      <c r="G51" s="225">
        <v>134309569</v>
      </c>
      <c r="H51" s="225"/>
      <c r="I51" s="225">
        <v>51430039</v>
      </c>
      <c r="J51" s="225"/>
      <c r="K51" s="225">
        <v>60561838</v>
      </c>
      <c r="O51" s="226"/>
      <c r="P51" s="226"/>
      <c r="Q51" s="226"/>
      <c r="R51" s="226"/>
      <c r="S51" s="226"/>
      <c r="T51" s="226"/>
      <c r="U51" s="226"/>
      <c r="V51" s="226"/>
      <c r="W51" s="226"/>
      <c r="X51" s="226"/>
      <c r="Y51" s="226"/>
    </row>
    <row r="52" spans="1:28" ht="23.4">
      <c r="A52" s="203" t="s">
        <v>328</v>
      </c>
      <c r="C52" s="211"/>
      <c r="E52" s="226"/>
      <c r="F52" s="225"/>
      <c r="G52" s="225"/>
      <c r="H52" s="225"/>
      <c r="I52" s="225"/>
      <c r="J52" s="225"/>
      <c r="K52" s="225"/>
      <c r="O52" s="226"/>
      <c r="P52" s="226"/>
      <c r="Q52" s="226"/>
      <c r="R52" s="226"/>
      <c r="S52" s="226"/>
      <c r="T52" s="226"/>
      <c r="U52" s="226"/>
      <c r="V52" s="226"/>
      <c r="W52" s="226"/>
      <c r="X52" s="226"/>
      <c r="Y52" s="226"/>
    </row>
    <row r="53" spans="1:28" ht="23.4">
      <c r="A53" s="203" t="s">
        <v>329</v>
      </c>
      <c r="C53" s="211">
        <v>20</v>
      </c>
      <c r="E53" s="189">
        <v>5146209</v>
      </c>
      <c r="F53" s="225"/>
      <c r="G53" s="225">
        <v>0</v>
      </c>
      <c r="H53" s="225"/>
      <c r="I53" s="225">
        <v>5146209</v>
      </c>
      <c r="J53" s="225"/>
      <c r="K53" s="225">
        <v>0</v>
      </c>
      <c r="O53" s="226"/>
      <c r="P53" s="226"/>
      <c r="Q53" s="226"/>
      <c r="R53" s="226"/>
      <c r="S53" s="226"/>
      <c r="T53" s="226"/>
      <c r="U53" s="226"/>
      <c r="V53" s="226"/>
      <c r="W53" s="226"/>
      <c r="X53" s="226"/>
      <c r="Y53" s="226"/>
    </row>
    <row r="54" spans="1:28" ht="23.4">
      <c r="A54" s="203" t="s">
        <v>314</v>
      </c>
      <c r="C54" s="211">
        <v>21</v>
      </c>
      <c r="E54" s="190">
        <v>14558416</v>
      </c>
      <c r="F54" s="225"/>
      <c r="G54" s="225">
        <v>12606543</v>
      </c>
      <c r="H54" s="225"/>
      <c r="I54" s="225">
        <v>11596022</v>
      </c>
      <c r="J54" s="225"/>
      <c r="K54" s="225">
        <v>10040387</v>
      </c>
      <c r="O54" s="226"/>
      <c r="P54" s="226"/>
      <c r="Q54" s="226"/>
      <c r="R54" s="226"/>
      <c r="S54" s="226"/>
      <c r="T54" s="226"/>
      <c r="U54" s="226"/>
      <c r="V54" s="226"/>
      <c r="W54" s="226"/>
      <c r="X54" s="226"/>
      <c r="Y54" s="226"/>
    </row>
    <row r="55" spans="1:28" ht="23.4">
      <c r="A55" s="203" t="s">
        <v>320</v>
      </c>
      <c r="C55" s="211">
        <v>22</v>
      </c>
      <c r="E55" s="191">
        <v>5219604</v>
      </c>
      <c r="F55" s="225"/>
      <c r="G55" s="229">
        <v>3987189</v>
      </c>
      <c r="H55" s="225"/>
      <c r="I55" s="229">
        <v>5219604</v>
      </c>
      <c r="J55" s="225"/>
      <c r="K55" s="229">
        <v>3987189</v>
      </c>
      <c r="O55" s="226"/>
      <c r="P55" s="226"/>
      <c r="Q55" s="226"/>
      <c r="R55" s="226"/>
      <c r="S55" s="226"/>
      <c r="T55" s="226"/>
      <c r="U55" s="226"/>
      <c r="V55" s="226"/>
      <c r="W55" s="226"/>
      <c r="X55" s="226"/>
      <c r="Y55" s="226"/>
    </row>
    <row r="56" spans="1:28" ht="23.4">
      <c r="A56" s="199" t="s">
        <v>25</v>
      </c>
      <c r="C56" s="211"/>
      <c r="E56" s="225">
        <f>SUM(E48:E55)</f>
        <v>249644178</v>
      </c>
      <c r="F56" s="225"/>
      <c r="G56" s="225">
        <f>SUM(G48:G55)</f>
        <v>240349287</v>
      </c>
      <c r="H56" s="225"/>
      <c r="I56" s="225">
        <f>SUM(I48:I55)</f>
        <v>207179522</v>
      </c>
      <c r="J56" s="225"/>
      <c r="K56" s="225">
        <f>SUM(K48:K55)</f>
        <v>164035400</v>
      </c>
      <c r="O56" s="226">
        <f>SUM(O48:O55)</f>
        <v>0</v>
      </c>
      <c r="P56" s="226"/>
      <c r="Q56" s="226">
        <f>SUM(Q48:Q55)</f>
        <v>0</v>
      </c>
      <c r="R56" s="226"/>
      <c r="S56" s="226">
        <f>SUM(S48:S55)</f>
        <v>0</v>
      </c>
      <c r="T56" s="226"/>
      <c r="U56" s="226">
        <f>SUM(U48:U55)</f>
        <v>0</v>
      </c>
      <c r="V56" s="226"/>
      <c r="W56" s="226">
        <f>SUM(W48:W55)</f>
        <v>0</v>
      </c>
      <c r="X56" s="226"/>
      <c r="Y56" s="226">
        <f>SUM(Y48:Y55)</f>
        <v>0</v>
      </c>
    </row>
    <row r="57" spans="1:28" ht="23.4">
      <c r="A57" s="199" t="s">
        <v>26</v>
      </c>
      <c r="E57" s="227">
        <f>E47+E56</f>
        <v>934329595</v>
      </c>
      <c r="F57" s="225"/>
      <c r="G57" s="227">
        <f>G47+G56</f>
        <v>677130796</v>
      </c>
      <c r="H57" s="225"/>
      <c r="I57" s="227">
        <f>I47+I56</f>
        <v>844403362</v>
      </c>
      <c r="J57" s="225"/>
      <c r="K57" s="227">
        <f>K47+K56</f>
        <v>571684428</v>
      </c>
      <c r="O57" s="228" t="e">
        <f>O47+O56</f>
        <v>#REF!</v>
      </c>
      <c r="P57" s="226"/>
      <c r="Q57" s="228" t="e">
        <f>Q47+Q56</f>
        <v>#REF!</v>
      </c>
      <c r="R57" s="226"/>
      <c r="S57" s="228" t="e">
        <f>S47+S56</f>
        <v>#REF!</v>
      </c>
      <c r="T57" s="226"/>
      <c r="U57" s="228" t="e">
        <f>U47+U56</f>
        <v>#REF!</v>
      </c>
      <c r="V57" s="226"/>
      <c r="W57" s="228" t="e">
        <f>W47+W56</f>
        <v>#REF!</v>
      </c>
      <c r="X57" s="226"/>
      <c r="Y57" s="228" t="e">
        <f>Y47+Y56</f>
        <v>#REF!</v>
      </c>
    </row>
    <row r="58" spans="1:28" ht="23.4">
      <c r="E58" s="216"/>
      <c r="F58" s="216"/>
      <c r="G58" s="216"/>
      <c r="I58" s="216"/>
      <c r="J58" s="216"/>
      <c r="K58" s="216"/>
      <c r="O58" s="216"/>
      <c r="P58" s="216"/>
      <c r="Q58" s="216"/>
      <c r="R58" s="216"/>
      <c r="S58" s="216"/>
      <c r="U58" s="216"/>
      <c r="V58" s="216"/>
      <c r="W58" s="216"/>
      <c r="X58" s="216"/>
      <c r="Y58" s="216"/>
    </row>
    <row r="59" spans="1:28" ht="23.4">
      <c r="A59" s="203" t="s">
        <v>18</v>
      </c>
      <c r="E59" s="216"/>
      <c r="F59" s="216"/>
      <c r="G59" s="216"/>
      <c r="I59" s="216"/>
      <c r="J59" s="216"/>
      <c r="K59" s="216"/>
      <c r="O59" s="216"/>
      <c r="P59" s="216"/>
      <c r="Q59" s="216"/>
      <c r="R59" s="216"/>
      <c r="S59" s="216"/>
      <c r="U59" s="216"/>
      <c r="V59" s="216"/>
      <c r="W59" s="216"/>
      <c r="X59" s="216"/>
      <c r="Y59" s="216"/>
    </row>
    <row r="60" spans="1:28" s="197" customFormat="1" ht="23.4">
      <c r="A60" s="193" t="s">
        <v>235</v>
      </c>
      <c r="B60" s="194"/>
      <c r="C60" s="195"/>
      <c r="D60" s="196"/>
      <c r="E60" s="196"/>
      <c r="F60" s="196"/>
      <c r="G60" s="196"/>
      <c r="H60" s="196"/>
      <c r="I60" s="196"/>
      <c r="J60" s="196"/>
      <c r="K60" s="196"/>
      <c r="N60" s="196"/>
      <c r="O60" s="196"/>
      <c r="P60" s="196"/>
      <c r="Q60" s="196"/>
      <c r="R60" s="196"/>
      <c r="S60" s="196"/>
      <c r="T60" s="196"/>
      <c r="U60" s="196"/>
      <c r="V60" s="196"/>
      <c r="W60" s="196"/>
      <c r="X60" s="196"/>
      <c r="Y60" s="196"/>
    </row>
    <row r="61" spans="1:28" s="197" customFormat="1" ht="23.4">
      <c r="A61" s="193" t="s">
        <v>293</v>
      </c>
      <c r="B61" s="194"/>
      <c r="C61" s="195"/>
      <c r="D61" s="196"/>
      <c r="E61" s="196"/>
      <c r="F61" s="196"/>
      <c r="G61" s="196"/>
      <c r="H61" s="196"/>
      <c r="I61" s="194"/>
      <c r="J61" s="196"/>
      <c r="K61" s="194"/>
      <c r="N61" s="196"/>
      <c r="O61" s="196"/>
      <c r="P61" s="196"/>
      <c r="Q61" s="196"/>
      <c r="R61" s="196"/>
      <c r="S61" s="196"/>
      <c r="T61" s="196"/>
      <c r="U61" s="196"/>
      <c r="V61" s="196"/>
      <c r="W61" s="196"/>
      <c r="X61" s="196"/>
      <c r="Y61" s="196"/>
    </row>
    <row r="62" spans="1:28" s="200" customFormat="1" ht="22.5" customHeight="1">
      <c r="A62" s="199" t="s">
        <v>309</v>
      </c>
      <c r="B62" s="199"/>
      <c r="C62" s="199"/>
      <c r="D62" s="199"/>
      <c r="E62" s="199"/>
      <c r="F62" s="199"/>
      <c r="G62" s="199"/>
      <c r="H62" s="199"/>
      <c r="I62" s="199"/>
      <c r="J62" s="199"/>
      <c r="K62" s="199"/>
      <c r="N62" s="199"/>
      <c r="O62" s="199"/>
      <c r="P62" s="199"/>
      <c r="Q62" s="199"/>
      <c r="R62" s="199"/>
      <c r="S62" s="199"/>
      <c r="T62" s="199"/>
      <c r="U62" s="199"/>
      <c r="V62" s="199"/>
      <c r="W62" s="199"/>
      <c r="X62" s="199"/>
      <c r="Y62" s="199"/>
    </row>
    <row r="63" spans="1:28" ht="23.4">
      <c r="A63" s="195"/>
      <c r="B63" s="196"/>
      <c r="C63" s="195"/>
      <c r="D63" s="196"/>
      <c r="E63" s="196"/>
      <c r="F63" s="196"/>
      <c r="G63" s="196"/>
      <c r="H63" s="196"/>
      <c r="I63" s="196"/>
      <c r="J63" s="196"/>
      <c r="K63" s="201" t="s">
        <v>1</v>
      </c>
      <c r="N63" s="196"/>
      <c r="O63" s="196"/>
      <c r="P63" s="196"/>
      <c r="Q63" s="196"/>
      <c r="R63" s="196"/>
      <c r="S63" s="196"/>
      <c r="T63" s="196"/>
      <c r="U63" s="196"/>
      <c r="V63" s="196"/>
      <c r="W63" s="201"/>
      <c r="X63" s="196"/>
      <c r="Y63" s="201" t="s">
        <v>1</v>
      </c>
    </row>
    <row r="64" spans="1:28" ht="23.4">
      <c r="E64" s="323" t="s">
        <v>2</v>
      </c>
      <c r="F64" s="323"/>
      <c r="G64" s="323"/>
      <c r="H64" s="205"/>
      <c r="I64" s="323" t="s">
        <v>3</v>
      </c>
      <c r="J64" s="323"/>
      <c r="K64" s="323"/>
      <c r="O64" s="323" t="s">
        <v>2</v>
      </c>
      <c r="P64" s="323"/>
      <c r="Q64" s="323"/>
      <c r="R64" s="323"/>
      <c r="S64" s="323"/>
      <c r="T64" s="205"/>
      <c r="U64" s="323" t="s">
        <v>3</v>
      </c>
      <c r="V64" s="323"/>
      <c r="W64" s="323"/>
      <c r="X64" s="323"/>
      <c r="Y64" s="323"/>
    </row>
    <row r="65" spans="1:28" ht="23.4">
      <c r="C65" s="206" t="s">
        <v>4</v>
      </c>
      <c r="D65" s="207"/>
      <c r="E65" s="208">
        <v>2568</v>
      </c>
      <c r="F65" s="209"/>
      <c r="G65" s="208">
        <v>2567</v>
      </c>
      <c r="H65" s="210"/>
      <c r="I65" s="208">
        <v>2568</v>
      </c>
      <c r="J65" s="209"/>
      <c r="K65" s="208">
        <v>2567</v>
      </c>
      <c r="N65" s="207"/>
      <c r="O65" s="208" t="s">
        <v>313</v>
      </c>
      <c r="P65" s="209"/>
      <c r="Q65" s="208" t="s">
        <v>5</v>
      </c>
      <c r="R65" s="209"/>
      <c r="S65" s="208" t="s">
        <v>6</v>
      </c>
      <c r="T65" s="210"/>
      <c r="U65" s="208" t="s">
        <v>313</v>
      </c>
      <c r="V65" s="209"/>
      <c r="W65" s="208" t="s">
        <v>5</v>
      </c>
      <c r="X65" s="209"/>
      <c r="Y65" s="208" t="s">
        <v>6</v>
      </c>
    </row>
    <row r="66" spans="1:28" ht="23.4">
      <c r="A66" s="199" t="s">
        <v>274</v>
      </c>
    </row>
    <row r="67" spans="1:28" ht="23.4">
      <c r="A67" s="199" t="s">
        <v>273</v>
      </c>
      <c r="E67" s="216"/>
      <c r="F67" s="216"/>
      <c r="G67" s="216"/>
      <c r="I67" s="216"/>
      <c r="J67" s="216"/>
      <c r="K67" s="216"/>
      <c r="O67" s="216"/>
      <c r="P67" s="216"/>
      <c r="Q67" s="216"/>
      <c r="R67" s="216"/>
      <c r="S67" s="216"/>
      <c r="U67" s="216"/>
      <c r="V67" s="216"/>
      <c r="W67" s="216"/>
      <c r="X67" s="216"/>
      <c r="Y67" s="216"/>
    </row>
    <row r="68" spans="1:28" ht="23.4">
      <c r="A68" s="203" t="s">
        <v>28</v>
      </c>
      <c r="C68" s="211"/>
      <c r="E68" s="216"/>
      <c r="F68" s="216"/>
      <c r="G68" s="216"/>
      <c r="I68" s="216"/>
      <c r="J68" s="216"/>
      <c r="K68" s="216"/>
      <c r="O68" s="216"/>
      <c r="P68" s="216"/>
      <c r="Q68" s="216"/>
      <c r="R68" s="216"/>
      <c r="S68" s="216"/>
      <c r="U68" s="216"/>
      <c r="V68" s="216"/>
      <c r="W68" s="216"/>
      <c r="X68" s="216"/>
      <c r="Y68" s="216"/>
    </row>
    <row r="69" spans="1:28" ht="23.4">
      <c r="A69" s="217" t="s">
        <v>29</v>
      </c>
      <c r="B69" s="218"/>
      <c r="C69" s="211"/>
      <c r="E69" s="216"/>
      <c r="F69" s="216"/>
      <c r="G69" s="216"/>
      <c r="I69" s="216"/>
      <c r="J69" s="216"/>
      <c r="K69" s="216"/>
      <c r="O69" s="216"/>
      <c r="P69" s="216"/>
      <c r="Q69" s="216"/>
      <c r="R69" s="216"/>
      <c r="S69" s="216"/>
      <c r="U69" s="216"/>
      <c r="V69" s="216"/>
      <c r="W69" s="216"/>
      <c r="X69" s="216"/>
      <c r="Y69" s="216"/>
    </row>
    <row r="70" spans="1:28" thickBot="1">
      <c r="A70" s="217" t="s">
        <v>241</v>
      </c>
      <c r="B70" s="197"/>
      <c r="C70" s="211"/>
      <c r="E70" s="230">
        <v>330000000</v>
      </c>
      <c r="F70" s="212"/>
      <c r="G70" s="230">
        <v>330000000</v>
      </c>
      <c r="H70" s="231"/>
      <c r="I70" s="230">
        <v>330000000</v>
      </c>
      <c r="J70" s="212"/>
      <c r="K70" s="230">
        <v>330000000</v>
      </c>
      <c r="O70" s="232"/>
      <c r="P70" s="216"/>
      <c r="Q70" s="232"/>
      <c r="R70" s="216"/>
      <c r="S70" s="232"/>
      <c r="U70" s="232"/>
      <c r="V70" s="216"/>
      <c r="W70" s="232"/>
      <c r="X70" s="216"/>
      <c r="Y70" s="232"/>
    </row>
    <row r="71" spans="1:28" thickTop="1">
      <c r="A71" s="217" t="s">
        <v>30</v>
      </c>
      <c r="B71" s="218"/>
      <c r="C71" s="211"/>
      <c r="E71" s="212"/>
      <c r="F71" s="212"/>
      <c r="G71" s="212"/>
      <c r="H71" s="231"/>
      <c r="I71" s="212"/>
      <c r="J71" s="212"/>
      <c r="K71" s="212"/>
      <c r="O71" s="216"/>
      <c r="P71" s="216"/>
      <c r="Q71" s="216"/>
      <c r="R71" s="216"/>
      <c r="S71" s="216"/>
      <c r="U71" s="216"/>
      <c r="V71" s="216"/>
      <c r="W71" s="216"/>
      <c r="X71" s="216"/>
      <c r="Y71" s="216"/>
    </row>
    <row r="72" spans="1:28" ht="23.4">
      <c r="A72" s="217" t="s">
        <v>283</v>
      </c>
      <c r="B72" s="197"/>
      <c r="E72" s="212">
        <f>'CE(C)'!E23</f>
        <v>300367495</v>
      </c>
      <c r="F72" s="212"/>
      <c r="G72" s="212">
        <f>'CE(C)'!E18</f>
        <v>300367495</v>
      </c>
      <c r="H72" s="231"/>
      <c r="I72" s="212">
        <f>'CE(S)'!E21</f>
        <v>300367495</v>
      </c>
      <c r="J72" s="212"/>
      <c r="K72" s="212">
        <f>'CE(S)'!E16</f>
        <v>300367495</v>
      </c>
      <c r="O72" s="216"/>
      <c r="P72" s="216"/>
      <c r="Q72" s="216"/>
      <c r="R72" s="216"/>
      <c r="S72" s="216"/>
      <c r="U72" s="216"/>
      <c r="V72" s="216"/>
      <c r="W72" s="216"/>
      <c r="X72" s="216"/>
      <c r="Y72" s="216"/>
    </row>
    <row r="73" spans="1:28" ht="23.4">
      <c r="A73" s="203" t="s">
        <v>31</v>
      </c>
      <c r="C73" s="211">
        <v>23</v>
      </c>
      <c r="E73" s="231">
        <f>'CE(C)'!G23</f>
        <v>225540721</v>
      </c>
      <c r="F73" s="212"/>
      <c r="G73" s="212">
        <f>'CE(C)'!G18</f>
        <v>225540721</v>
      </c>
      <c r="H73" s="231"/>
      <c r="I73" s="212">
        <f>'CE(S)'!G21</f>
        <v>225540721</v>
      </c>
      <c r="J73" s="212"/>
      <c r="K73" s="212">
        <f>'CE(S)'!G16</f>
        <v>225540721</v>
      </c>
      <c r="P73" s="216"/>
      <c r="Q73" s="216"/>
      <c r="R73" s="216"/>
      <c r="S73" s="216"/>
      <c r="U73" s="216"/>
      <c r="V73" s="216"/>
      <c r="W73" s="216"/>
      <c r="X73" s="216"/>
      <c r="Y73" s="216"/>
    </row>
    <row r="74" spans="1:28" ht="23.4">
      <c r="A74" s="203" t="s">
        <v>286</v>
      </c>
      <c r="C74" s="211"/>
      <c r="E74" s="231"/>
      <c r="F74" s="212"/>
      <c r="G74" s="212"/>
      <c r="H74" s="231"/>
      <c r="I74" s="212"/>
      <c r="J74" s="212"/>
      <c r="K74" s="212"/>
      <c r="P74" s="216"/>
      <c r="Q74" s="216"/>
      <c r="R74" s="216"/>
      <c r="S74" s="216"/>
      <c r="U74" s="216"/>
      <c r="V74" s="216"/>
      <c r="W74" s="216"/>
      <c r="X74" s="216"/>
      <c r="Y74" s="216"/>
    </row>
    <row r="75" spans="1:28" ht="23.4">
      <c r="A75" s="203" t="s">
        <v>287</v>
      </c>
      <c r="B75" s="197"/>
      <c r="C75" s="211"/>
      <c r="E75" s="212">
        <f>'CE(C)'!I23</f>
        <v>-7745877</v>
      </c>
      <c r="F75" s="212"/>
      <c r="G75" s="212">
        <f>'CE(C)'!I18</f>
        <v>-7745877</v>
      </c>
      <c r="H75" s="231"/>
      <c r="I75" s="212">
        <v>0</v>
      </c>
      <c r="J75" s="212"/>
      <c r="K75" s="212">
        <v>0</v>
      </c>
      <c r="O75" s="216"/>
      <c r="P75" s="216"/>
      <c r="Q75" s="216"/>
      <c r="R75" s="216"/>
      <c r="S75" s="216"/>
      <c r="U75" s="216"/>
      <c r="V75" s="216"/>
      <c r="W75" s="216"/>
      <c r="X75" s="216"/>
      <c r="Y75" s="216"/>
    </row>
    <row r="76" spans="1:28" ht="23.4">
      <c r="A76" s="217" t="s">
        <v>32</v>
      </c>
      <c r="B76" s="197"/>
      <c r="C76" s="211"/>
      <c r="E76" s="212"/>
      <c r="F76" s="212"/>
      <c r="G76" s="212"/>
      <c r="H76" s="231"/>
      <c r="I76" s="212"/>
      <c r="J76" s="212"/>
      <c r="K76" s="212"/>
      <c r="O76" s="216"/>
      <c r="P76" s="216"/>
      <c r="Q76" s="216"/>
      <c r="R76" s="216"/>
      <c r="S76" s="216"/>
      <c r="U76" s="216"/>
      <c r="V76" s="216"/>
      <c r="W76" s="216"/>
      <c r="X76" s="216"/>
      <c r="Y76" s="216"/>
    </row>
    <row r="77" spans="1:28" ht="23.4">
      <c r="A77" s="217" t="s">
        <v>33</v>
      </c>
      <c r="B77" s="197"/>
      <c r="C77" s="211">
        <v>24</v>
      </c>
      <c r="E77" s="212">
        <f>'CE(C)'!K23</f>
        <v>33000000</v>
      </c>
      <c r="F77" s="212"/>
      <c r="G77" s="212">
        <f>'CE(C)'!K18</f>
        <v>33000000</v>
      </c>
      <c r="H77" s="231"/>
      <c r="I77" s="212">
        <f>'CE(S)'!I21</f>
        <v>33000000</v>
      </c>
      <c r="J77" s="212"/>
      <c r="K77" s="212">
        <f>'CE(S)'!I16</f>
        <v>33000000</v>
      </c>
      <c r="O77" s="216"/>
      <c r="P77" s="216"/>
      <c r="Q77" s="216"/>
      <c r="R77" s="216"/>
      <c r="S77" s="216"/>
      <c r="U77" s="216"/>
      <c r="V77" s="216"/>
      <c r="W77" s="216"/>
      <c r="X77" s="216"/>
      <c r="Y77" s="216"/>
    </row>
    <row r="78" spans="1:28" ht="23.4">
      <c r="A78" s="217" t="s">
        <v>34</v>
      </c>
      <c r="B78" s="197"/>
      <c r="E78" s="221">
        <f>'CE(C)'!M23</f>
        <v>422283472</v>
      </c>
      <c r="F78" s="233"/>
      <c r="G78" s="221">
        <f>'CE(C)'!M18</f>
        <v>327140880</v>
      </c>
      <c r="H78" s="231"/>
      <c r="I78" s="221">
        <f>'CE(S)'!K21</f>
        <v>479375445</v>
      </c>
      <c r="J78" s="212"/>
      <c r="K78" s="221">
        <f>'CE(S)'!K16</f>
        <v>389468948</v>
      </c>
      <c r="O78" s="216"/>
      <c r="P78" s="216"/>
      <c r="Q78" s="216"/>
      <c r="R78" s="216"/>
      <c r="S78" s="216"/>
      <c r="U78" s="216"/>
      <c r="V78" s="216"/>
      <c r="W78" s="216"/>
      <c r="X78" s="216"/>
      <c r="Y78" s="216"/>
      <c r="AB78" s="202">
        <f>E78-I78</f>
        <v>-57091973</v>
      </c>
    </row>
    <row r="79" spans="1:28" ht="23.4" hidden="1">
      <c r="A79" s="217" t="s">
        <v>35</v>
      </c>
      <c r="B79" s="197"/>
      <c r="E79" s="221"/>
      <c r="F79" s="212"/>
      <c r="G79" s="221"/>
      <c r="H79" s="231"/>
      <c r="I79" s="221"/>
      <c r="J79" s="212"/>
      <c r="K79" s="221"/>
      <c r="O79" s="234"/>
      <c r="P79" s="216"/>
      <c r="Q79" s="234"/>
      <c r="R79" s="216"/>
      <c r="S79" s="234"/>
      <c r="U79" s="234"/>
      <c r="V79" s="216"/>
      <c r="W79" s="234"/>
      <c r="X79" s="216"/>
      <c r="Y79" s="234"/>
    </row>
    <row r="80" spans="1:28" ht="23.25" customHeight="1">
      <c r="A80" s="217" t="s">
        <v>36</v>
      </c>
      <c r="B80" s="197"/>
      <c r="E80" s="212">
        <f>SUM(E71:E79)</f>
        <v>973445811</v>
      </c>
      <c r="F80" s="212"/>
      <c r="G80" s="212">
        <f>SUM(G71:G79)</f>
        <v>878303219</v>
      </c>
      <c r="H80" s="231"/>
      <c r="I80" s="212">
        <f>SUM(I71:I79)</f>
        <v>1038283661</v>
      </c>
      <c r="J80" s="212"/>
      <c r="K80" s="212">
        <f>SUM(K71:K79)</f>
        <v>948377164</v>
      </c>
      <c r="O80" s="216">
        <f>SUM(O71:O79)</f>
        <v>0</v>
      </c>
      <c r="P80" s="216"/>
      <c r="Q80" s="216">
        <f>SUM(Q71:Q79)</f>
        <v>0</v>
      </c>
      <c r="R80" s="216"/>
      <c r="S80" s="216">
        <f>SUM(S71:S79)</f>
        <v>0</v>
      </c>
      <c r="U80" s="216">
        <f>SUM(U71:U79)</f>
        <v>0</v>
      </c>
      <c r="V80" s="216"/>
      <c r="W80" s="216">
        <f>SUM(W71:W79)</f>
        <v>0</v>
      </c>
      <c r="X80" s="216"/>
      <c r="Y80" s="216">
        <f>SUM(Y71:Y79)</f>
        <v>0</v>
      </c>
    </row>
    <row r="81" spans="1:28" ht="23.25" customHeight="1">
      <c r="A81" s="217" t="s">
        <v>37</v>
      </c>
      <c r="B81" s="218"/>
      <c r="E81" s="221">
        <f>'CE(C)'!Q23</f>
        <v>70759478</v>
      </c>
      <c r="F81" s="212"/>
      <c r="G81" s="221">
        <f>'CE(C)'!Q18</f>
        <v>69101426</v>
      </c>
      <c r="H81" s="231"/>
      <c r="I81" s="221">
        <v>0</v>
      </c>
      <c r="J81" s="212"/>
      <c r="K81" s="221">
        <v>0</v>
      </c>
      <c r="O81" s="234"/>
      <c r="P81" s="216"/>
      <c r="Q81" s="234"/>
      <c r="R81" s="216"/>
      <c r="S81" s="234"/>
      <c r="U81" s="234"/>
      <c r="V81" s="216"/>
      <c r="W81" s="234"/>
      <c r="X81" s="216"/>
      <c r="Y81" s="234"/>
      <c r="AB81" s="202">
        <f>E81+AB78</f>
        <v>13667505</v>
      </c>
    </row>
    <row r="82" spans="1:28" ht="23.25" customHeight="1">
      <c r="A82" s="224" t="s">
        <v>38</v>
      </c>
      <c r="B82" s="197"/>
      <c r="E82" s="221">
        <f>SUM(E80:E81)</f>
        <v>1044205289</v>
      </c>
      <c r="F82" s="212"/>
      <c r="G82" s="221">
        <f>SUM(G80:G81)</f>
        <v>947404645</v>
      </c>
      <c r="H82" s="231"/>
      <c r="I82" s="221">
        <f>SUM(I80:I81)</f>
        <v>1038283661</v>
      </c>
      <c r="J82" s="212"/>
      <c r="K82" s="221">
        <f>SUM(K80:K81)</f>
        <v>948377164</v>
      </c>
      <c r="O82" s="234">
        <f>SUM(O80:O81)</f>
        <v>0</v>
      </c>
      <c r="P82" s="216"/>
      <c r="Q82" s="234">
        <f>SUM(Q80:Q81)</f>
        <v>0</v>
      </c>
      <c r="R82" s="216"/>
      <c r="S82" s="234">
        <f>SUM(S80:S81)</f>
        <v>0</v>
      </c>
      <c r="U82" s="234">
        <f>SUM(U80:U81)</f>
        <v>0</v>
      </c>
      <c r="V82" s="216"/>
      <c r="W82" s="234">
        <f>SUM(W80:W81)</f>
        <v>0</v>
      </c>
      <c r="X82" s="216"/>
      <c r="Y82" s="234">
        <f>SUM(Y80:Y81)</f>
        <v>0</v>
      </c>
    </row>
    <row r="83" spans="1:28" ht="23.25" customHeight="1" thickBot="1">
      <c r="A83" s="199" t="s">
        <v>39</v>
      </c>
      <c r="E83" s="230">
        <f>E57+E82</f>
        <v>1978534884</v>
      </c>
      <c r="F83" s="212"/>
      <c r="G83" s="230">
        <f>G57+G82</f>
        <v>1624535441</v>
      </c>
      <c r="H83" s="231"/>
      <c r="I83" s="230">
        <f>I57+I82</f>
        <v>1882687023</v>
      </c>
      <c r="J83" s="212"/>
      <c r="K83" s="230">
        <f>K57+K82</f>
        <v>1520061592</v>
      </c>
      <c r="O83" s="232" t="e">
        <f>O57+O82</f>
        <v>#REF!</v>
      </c>
      <c r="P83" s="216"/>
      <c r="Q83" s="232" t="e">
        <f>Q57+Q82</f>
        <v>#REF!</v>
      </c>
      <c r="R83" s="216"/>
      <c r="S83" s="232" t="e">
        <f>S57+S82</f>
        <v>#REF!</v>
      </c>
      <c r="U83" s="232" t="e">
        <f>U57+U82</f>
        <v>#REF!</v>
      </c>
      <c r="V83" s="216"/>
      <c r="W83" s="232" t="e">
        <f>W57+W82</f>
        <v>#REF!</v>
      </c>
      <c r="X83" s="216"/>
      <c r="Y83" s="232" t="e">
        <f>Y57+Y82</f>
        <v>#REF!</v>
      </c>
    </row>
    <row r="84" spans="1:28" ht="23.25" customHeight="1" thickTop="1">
      <c r="C84" s="235"/>
      <c r="E84" s="212">
        <f>E83-E29</f>
        <v>0</v>
      </c>
      <c r="F84" s="231"/>
      <c r="G84" s="212">
        <f>G83-G29</f>
        <v>0</v>
      </c>
      <c r="H84" s="231"/>
      <c r="I84" s="236">
        <f>I83-I29</f>
        <v>0</v>
      </c>
      <c r="J84" s="231"/>
      <c r="K84" s="212">
        <f>K83-K29</f>
        <v>0</v>
      </c>
      <c r="O84" s="216"/>
      <c r="Q84" s="216"/>
      <c r="S84" s="216"/>
      <c r="U84" s="216"/>
      <c r="W84" s="216"/>
      <c r="Y84" s="216"/>
    </row>
    <row r="85" spans="1:28" ht="23.25" customHeight="1">
      <c r="A85" s="203" t="s">
        <v>18</v>
      </c>
      <c r="C85" s="235"/>
    </row>
    <row r="86" spans="1:28" ht="23.25" customHeight="1">
      <c r="C86" s="235"/>
    </row>
    <row r="87" spans="1:28" ht="23.25" customHeight="1">
      <c r="A87" s="237"/>
      <c r="C87" s="235"/>
    </row>
    <row r="88" spans="1:28" ht="23.25" customHeight="1">
      <c r="C88" s="235"/>
    </row>
    <row r="89" spans="1:28" ht="23.25" customHeight="1">
      <c r="B89" s="238" t="s">
        <v>40</v>
      </c>
    </row>
    <row r="90" spans="1:28" ht="23.25" customHeight="1">
      <c r="A90" s="237"/>
      <c r="C90" s="235"/>
    </row>
    <row r="91" spans="1:28" ht="23.4"/>
    <row r="92" spans="1:28" ht="23.4"/>
    <row r="93" spans="1:28" ht="23.4"/>
    <row r="94" spans="1:28" ht="23.4"/>
    <row r="95" spans="1:28" ht="23.4"/>
    <row r="96" spans="1:28" ht="23.4"/>
    <row r="97" ht="23.4"/>
    <row r="98" ht="23.4"/>
    <row r="99" ht="23.4"/>
    <row r="100" ht="23.4"/>
    <row r="101" ht="23.4"/>
    <row r="102" ht="23.4"/>
    <row r="103" ht="23.4"/>
    <row r="104" ht="23.4"/>
    <row r="105" ht="23.4"/>
    <row r="106" ht="23.4"/>
    <row r="107" ht="23.4"/>
    <row r="108" ht="23.4"/>
    <row r="109" ht="23.4"/>
    <row r="110" ht="23.4"/>
    <row r="111" ht="23.4"/>
    <row r="112" ht="23.4"/>
    <row r="113" ht="23.4"/>
    <row r="114" ht="23.4"/>
    <row r="115" ht="23.4"/>
    <row r="116" ht="23.4"/>
    <row r="117" ht="23.4"/>
    <row r="118" ht="23.4"/>
    <row r="119" ht="23.4"/>
    <row r="120" ht="23.4"/>
    <row r="121" ht="23.4"/>
    <row r="122" ht="23.4"/>
    <row r="123" ht="23.4"/>
    <row r="124" ht="23.4"/>
    <row r="125" ht="23.4"/>
    <row r="126" ht="23.4"/>
    <row r="127" ht="23.4"/>
    <row r="128" ht="23.4"/>
    <row r="129" ht="23.4"/>
    <row r="130" ht="23.4"/>
    <row r="131" ht="23.4"/>
    <row r="132" ht="23.4"/>
    <row r="133" ht="23.4"/>
    <row r="134" ht="23.4"/>
    <row r="135" ht="23.4"/>
    <row r="136" ht="23.4"/>
    <row r="137" ht="23.4"/>
    <row r="138" ht="23.4"/>
    <row r="139" ht="23.4"/>
    <row r="140" ht="23.4"/>
    <row r="141" ht="23.4"/>
    <row r="142" ht="23.4"/>
    <row r="143" ht="23.4"/>
    <row r="144" ht="23.4"/>
    <row r="145" ht="23.4"/>
    <row r="146" ht="23.4"/>
    <row r="147" ht="23.4"/>
  </sheetData>
  <mergeCells count="12">
    <mergeCell ref="E64:G64"/>
    <mergeCell ref="I64:K64"/>
    <mergeCell ref="E5:G5"/>
    <mergeCell ref="I5:K5"/>
    <mergeCell ref="E36:G36"/>
    <mergeCell ref="I36:K36"/>
    <mergeCell ref="O5:S5"/>
    <mergeCell ref="U5:Y5"/>
    <mergeCell ref="O36:S36"/>
    <mergeCell ref="U36:Y36"/>
    <mergeCell ref="O64:S64"/>
    <mergeCell ref="U64:Y64"/>
  </mergeCells>
  <printOptions horizontalCentered="1"/>
  <pageMargins left="0.78740157480314998" right="0.32" top="0.66929133858267698" bottom="0.31496062992126" header="0.31496062992126" footer="0.31496062992126"/>
  <pageSetup paperSize="9" scale="73" fitToHeight="7" orientation="portrait" cellComments="asDisplayed" r:id="rId1"/>
  <headerFooter>
    <evenHeader>&amp;R&amp;"Arial,Italic"&amp;12For internal use only</evenHeader>
  </headerFooter>
  <rowBreaks count="2" manualBreakCount="2">
    <brk id="31" max="16383" man="1"/>
    <brk id="59"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5"/>
  <sheetViews>
    <sheetView showGridLines="0" view="pageBreakPreview" topLeftCell="A47" zoomScale="83" zoomScaleNormal="100" zoomScaleSheetLayoutView="83" workbookViewId="0">
      <selection activeCell="C58" sqref="C58"/>
    </sheetView>
  </sheetViews>
  <sheetFormatPr defaultColWidth="10.88671875" defaultRowHeight="24" customHeight="1"/>
  <cols>
    <col min="1" max="1" width="47.6640625" style="203" customWidth="1"/>
    <col min="2" max="2" width="1.88671875" style="202" customWidth="1"/>
    <col min="3" max="3" width="7.6640625" style="203" customWidth="1"/>
    <col min="4" max="4" width="1.88671875" style="202" customWidth="1"/>
    <col min="5" max="5" width="14.88671875" style="202" customWidth="1"/>
    <col min="6" max="6" width="1.109375" style="202" customWidth="1"/>
    <col min="7" max="7" width="14.88671875" style="202" customWidth="1"/>
    <col min="8" max="8" width="1.109375" style="202" customWidth="1"/>
    <col min="9" max="9" width="14.88671875" style="202" customWidth="1"/>
    <col min="10" max="10" width="1.109375" style="202" customWidth="1"/>
    <col min="11" max="11" width="14.88671875" style="202" customWidth="1"/>
    <col min="12" max="12" width="1.88671875" style="202" customWidth="1"/>
    <col min="13" max="13" width="10.88671875" style="202"/>
    <col min="14" max="14" width="14.5546875" style="202" bestFit="1" customWidth="1"/>
    <col min="15" max="16384" width="10.88671875" style="202"/>
  </cols>
  <sheetData>
    <row r="1" spans="1:11" s="197" customFormat="1" ht="23.25" customHeight="1">
      <c r="A1" s="193" t="s">
        <v>235</v>
      </c>
      <c r="B1" s="194"/>
      <c r="C1" s="195"/>
      <c r="D1" s="196"/>
      <c r="E1" s="196"/>
      <c r="F1" s="196"/>
      <c r="G1" s="196"/>
      <c r="H1" s="196"/>
      <c r="I1" s="196"/>
      <c r="J1" s="196"/>
      <c r="K1" s="196"/>
    </row>
    <row r="2" spans="1:11" s="197" customFormat="1" ht="23.25" customHeight="1">
      <c r="A2" s="193" t="s">
        <v>90</v>
      </c>
      <c r="B2" s="194"/>
      <c r="C2" s="195"/>
      <c r="D2" s="196"/>
      <c r="E2" s="196"/>
      <c r="F2" s="196"/>
      <c r="G2" s="196"/>
      <c r="H2" s="196"/>
      <c r="I2" s="196"/>
      <c r="J2" s="196"/>
      <c r="K2" s="196"/>
    </row>
    <row r="3" spans="1:11" s="197" customFormat="1" ht="23.25" customHeight="1">
      <c r="A3" s="295" t="s">
        <v>310</v>
      </c>
      <c r="B3" s="194"/>
      <c r="C3" s="195"/>
      <c r="D3" s="196"/>
      <c r="E3" s="196"/>
      <c r="F3" s="196"/>
      <c r="G3" s="196"/>
      <c r="H3" s="196"/>
      <c r="I3" s="196"/>
      <c r="J3" s="196"/>
      <c r="K3" s="196"/>
    </row>
    <row r="4" spans="1:11" s="197" customFormat="1" ht="23.25" customHeight="1">
      <c r="B4" s="194"/>
      <c r="C4" s="195"/>
      <c r="D4" s="196"/>
      <c r="E4" s="196"/>
      <c r="F4" s="196"/>
      <c r="G4" s="196"/>
      <c r="H4" s="196"/>
      <c r="I4" s="194"/>
      <c r="J4" s="196"/>
      <c r="K4" s="201" t="s">
        <v>1</v>
      </c>
    </row>
    <row r="5" spans="1:11" ht="23.4">
      <c r="E5" s="204"/>
      <c r="F5" s="204" t="s">
        <v>2</v>
      </c>
      <c r="G5" s="204"/>
      <c r="H5" s="205"/>
      <c r="I5" s="204"/>
      <c r="J5" s="204" t="s">
        <v>3</v>
      </c>
      <c r="K5" s="204"/>
    </row>
    <row r="6" spans="1:11" ht="23.4">
      <c r="C6" s="206" t="s">
        <v>4</v>
      </c>
      <c r="D6" s="207"/>
      <c r="E6" s="206">
        <v>2568</v>
      </c>
      <c r="F6" s="209"/>
      <c r="G6" s="206">
        <v>2567</v>
      </c>
      <c r="H6" s="210"/>
      <c r="I6" s="206">
        <v>2568</v>
      </c>
      <c r="J6" s="209"/>
      <c r="K6" s="206">
        <v>2567</v>
      </c>
    </row>
    <row r="7" spans="1:11" ht="23.4">
      <c r="A7" s="199" t="s">
        <v>275</v>
      </c>
      <c r="C7" s="206"/>
      <c r="D7" s="207"/>
      <c r="E7" s="206"/>
      <c r="F7" s="209"/>
      <c r="G7" s="206"/>
      <c r="H7" s="210"/>
      <c r="I7" s="206"/>
      <c r="J7" s="209"/>
      <c r="K7" s="206"/>
    </row>
    <row r="8" spans="1:11" ht="23.4">
      <c r="A8" s="199" t="s">
        <v>44</v>
      </c>
      <c r="C8" s="211"/>
    </row>
    <row r="9" spans="1:11" ht="23.4">
      <c r="A9" s="217" t="s">
        <v>243</v>
      </c>
      <c r="B9" s="218"/>
      <c r="C9" s="211">
        <v>25</v>
      </c>
      <c r="E9" s="225">
        <v>1323323966</v>
      </c>
      <c r="F9" s="225"/>
      <c r="G9" s="225">
        <v>1049212779</v>
      </c>
      <c r="H9" s="225"/>
      <c r="I9" s="225">
        <v>1323323966</v>
      </c>
      <c r="J9" s="225"/>
      <c r="K9" s="225">
        <v>1049352966</v>
      </c>
    </row>
    <row r="10" spans="1:11" ht="23.4">
      <c r="A10" s="217" t="s">
        <v>244</v>
      </c>
      <c r="B10" s="218"/>
      <c r="C10" s="211">
        <v>25</v>
      </c>
      <c r="E10" s="225">
        <v>570736559</v>
      </c>
      <c r="F10" s="225"/>
      <c r="G10" s="225">
        <v>545407888</v>
      </c>
      <c r="H10" s="225"/>
      <c r="I10" s="225">
        <v>577018521</v>
      </c>
      <c r="J10" s="225"/>
      <c r="K10" s="225">
        <v>551071892</v>
      </c>
    </row>
    <row r="11" spans="1:11" ht="23.4">
      <c r="A11" s="217" t="s">
        <v>296</v>
      </c>
      <c r="B11" s="218"/>
      <c r="C11" s="211">
        <v>25</v>
      </c>
      <c r="E11" s="225">
        <v>23114990</v>
      </c>
      <c r="F11" s="225"/>
      <c r="G11" s="225">
        <v>13395033</v>
      </c>
      <c r="H11" s="225"/>
      <c r="I11" s="225">
        <v>23114990</v>
      </c>
      <c r="J11" s="225"/>
      <c r="K11" s="225">
        <v>13395033</v>
      </c>
    </row>
    <row r="12" spans="1:11" ht="23.4">
      <c r="A12" s="217" t="s">
        <v>245</v>
      </c>
      <c r="B12" s="218"/>
      <c r="C12" s="211" t="s">
        <v>339</v>
      </c>
      <c r="E12" s="225">
        <v>106955797</v>
      </c>
      <c r="F12" s="225"/>
      <c r="G12" s="225">
        <v>106163995</v>
      </c>
      <c r="H12" s="225"/>
      <c r="I12" s="225">
        <v>0</v>
      </c>
      <c r="J12" s="225"/>
      <c r="K12" s="225">
        <v>0</v>
      </c>
    </row>
    <row r="13" spans="1:11" ht="23.4">
      <c r="A13" s="217" t="s">
        <v>48</v>
      </c>
      <c r="B13" s="218"/>
      <c r="C13" s="211"/>
      <c r="E13" s="225">
        <v>2366989</v>
      </c>
      <c r="F13" s="225"/>
      <c r="G13" s="225">
        <v>2979804</v>
      </c>
      <c r="H13" s="225"/>
      <c r="I13" s="225">
        <v>1943365</v>
      </c>
      <c r="J13" s="225"/>
      <c r="K13" s="225">
        <v>2844129</v>
      </c>
    </row>
    <row r="14" spans="1:11" ht="23.4">
      <c r="A14" s="199" t="s">
        <v>49</v>
      </c>
      <c r="E14" s="227">
        <f>SUM(E8:E13)</f>
        <v>2026498301</v>
      </c>
      <c r="F14" s="225"/>
      <c r="G14" s="227">
        <f>SUM(G8:G13)</f>
        <v>1717159499</v>
      </c>
      <c r="H14" s="225"/>
      <c r="I14" s="227">
        <f>SUM(I8:I13)</f>
        <v>1925400842</v>
      </c>
      <c r="J14" s="225"/>
      <c r="K14" s="227">
        <f>SUM(K8:K13)</f>
        <v>1616664020</v>
      </c>
    </row>
    <row r="15" spans="1:11" ht="23.4">
      <c r="A15" s="199" t="s">
        <v>50</v>
      </c>
      <c r="C15" s="211">
        <v>28</v>
      </c>
      <c r="E15" s="296"/>
      <c r="F15" s="225"/>
      <c r="G15" s="225"/>
      <c r="H15" s="225"/>
      <c r="I15" s="225"/>
      <c r="J15" s="225"/>
      <c r="K15" s="225"/>
    </row>
    <row r="16" spans="1:11" ht="23.4">
      <c r="A16" s="217" t="s">
        <v>51</v>
      </c>
      <c r="B16" s="218"/>
      <c r="C16" s="297"/>
      <c r="E16" s="225">
        <v>976763982</v>
      </c>
      <c r="F16" s="225"/>
      <c r="G16" s="225">
        <v>800121787</v>
      </c>
      <c r="H16" s="225"/>
      <c r="I16" s="225">
        <v>976763982</v>
      </c>
      <c r="J16" s="225"/>
      <c r="K16" s="225">
        <v>800121787</v>
      </c>
    </row>
    <row r="17" spans="1:14" ht="23.4">
      <c r="A17" s="217" t="s">
        <v>52</v>
      </c>
      <c r="B17" s="218"/>
      <c r="C17" s="297"/>
      <c r="E17" s="225">
        <v>468349123</v>
      </c>
      <c r="F17" s="225"/>
      <c r="G17" s="225">
        <v>454399077</v>
      </c>
      <c r="H17" s="225"/>
      <c r="I17" s="225">
        <v>468349123</v>
      </c>
      <c r="J17" s="225"/>
      <c r="K17" s="225">
        <v>454399077</v>
      </c>
    </row>
    <row r="18" spans="1:14" ht="23.4">
      <c r="A18" s="217" t="s">
        <v>303</v>
      </c>
      <c r="B18" s="218"/>
      <c r="C18" s="297"/>
      <c r="E18" s="225">
        <v>14164501</v>
      </c>
      <c r="F18" s="225"/>
      <c r="G18" s="225">
        <v>9723667</v>
      </c>
      <c r="H18" s="225"/>
      <c r="I18" s="225">
        <v>14164501</v>
      </c>
      <c r="J18" s="225"/>
      <c r="K18" s="225">
        <v>9723667</v>
      </c>
    </row>
    <row r="19" spans="1:14" ht="23.4">
      <c r="A19" s="217" t="s">
        <v>246</v>
      </c>
      <c r="B19" s="218"/>
      <c r="C19" s="211"/>
      <c r="E19" s="225">
        <v>76713859</v>
      </c>
      <c r="F19" s="225"/>
      <c r="G19" s="225">
        <v>77111462</v>
      </c>
      <c r="H19" s="225"/>
      <c r="I19" s="225">
        <v>0</v>
      </c>
      <c r="J19" s="225"/>
      <c r="K19" s="225">
        <v>0</v>
      </c>
    </row>
    <row r="20" spans="1:14" ht="23.4">
      <c r="A20" s="217" t="s">
        <v>298</v>
      </c>
      <c r="B20" s="218"/>
      <c r="C20" s="211"/>
      <c r="E20" s="225">
        <v>12757713</v>
      </c>
      <c r="F20" s="225"/>
      <c r="G20" s="225">
        <v>3659124</v>
      </c>
      <c r="H20" s="225"/>
      <c r="I20" s="225">
        <v>12757713</v>
      </c>
      <c r="J20" s="225"/>
      <c r="K20" s="225">
        <v>3659124</v>
      </c>
    </row>
    <row r="21" spans="1:14" ht="23.4">
      <c r="A21" s="217" t="s">
        <v>53</v>
      </c>
      <c r="B21" s="218"/>
      <c r="C21" s="211"/>
      <c r="E21" s="166">
        <v>32770468</v>
      </c>
      <c r="F21" s="225"/>
      <c r="G21" s="225">
        <v>27974759</v>
      </c>
      <c r="H21" s="225"/>
      <c r="I21" s="225">
        <v>32712554</v>
      </c>
      <c r="J21" s="225"/>
      <c r="K21" s="225">
        <v>27960732</v>
      </c>
    </row>
    <row r="22" spans="1:14" ht="23.4">
      <c r="A22" s="217" t="s">
        <v>54</v>
      </c>
      <c r="B22" s="218"/>
      <c r="C22" s="211"/>
      <c r="E22" s="166">
        <v>64237319</v>
      </c>
      <c r="F22" s="225"/>
      <c r="G22" s="225">
        <v>60316998</v>
      </c>
      <c r="H22" s="225"/>
      <c r="I22" s="225">
        <v>51027457</v>
      </c>
      <c r="J22" s="225"/>
      <c r="K22" s="225">
        <v>47216724</v>
      </c>
    </row>
    <row r="23" spans="1:14" ht="23.4">
      <c r="A23" s="199" t="s">
        <v>64</v>
      </c>
      <c r="E23" s="227">
        <f>SUM(E15:E22)</f>
        <v>1645756965</v>
      </c>
      <c r="F23" s="225"/>
      <c r="G23" s="227">
        <f>SUM(G15:G22)</f>
        <v>1433306874</v>
      </c>
      <c r="H23" s="225"/>
      <c r="I23" s="227">
        <f>SUM(I15:I22)</f>
        <v>1555775330</v>
      </c>
      <c r="J23" s="225"/>
      <c r="K23" s="227">
        <f>SUM(K15:K22)</f>
        <v>1343081111</v>
      </c>
    </row>
    <row r="24" spans="1:14" ht="23.4">
      <c r="A24" s="224" t="s">
        <v>267</v>
      </c>
      <c r="E24" s="225">
        <f>E14-E23</f>
        <v>380741336</v>
      </c>
      <c r="F24" s="225"/>
      <c r="G24" s="225">
        <f>G14-G23</f>
        <v>283852625</v>
      </c>
      <c r="H24" s="225"/>
      <c r="I24" s="225">
        <f>I14-I23</f>
        <v>369625512</v>
      </c>
      <c r="J24" s="225"/>
      <c r="K24" s="225">
        <f>K14-K23</f>
        <v>273582909</v>
      </c>
    </row>
    <row r="25" spans="1:14" ht="23.4">
      <c r="A25" s="217" t="s">
        <v>321</v>
      </c>
      <c r="C25" s="211">
        <v>14</v>
      </c>
      <c r="E25" s="225">
        <v>-153681</v>
      </c>
      <c r="F25" s="225"/>
      <c r="G25" s="225">
        <v>0</v>
      </c>
      <c r="H25" s="225"/>
      <c r="I25" s="225">
        <v>0</v>
      </c>
      <c r="J25" s="225"/>
      <c r="K25" s="225">
        <v>0</v>
      </c>
    </row>
    <row r="26" spans="1:14" ht="23.4">
      <c r="A26" s="217" t="s">
        <v>67</v>
      </c>
      <c r="C26" s="211">
        <v>26</v>
      </c>
      <c r="E26" s="225">
        <v>12165597</v>
      </c>
      <c r="F26" s="225"/>
      <c r="G26" s="225">
        <v>7880750</v>
      </c>
      <c r="H26" s="225"/>
      <c r="I26" s="225">
        <v>12088599</v>
      </c>
      <c r="J26" s="225"/>
      <c r="K26" s="225">
        <v>7686343</v>
      </c>
    </row>
    <row r="27" spans="1:14" ht="23.4">
      <c r="A27" s="217" t="s">
        <v>68</v>
      </c>
      <c r="C27" s="211">
        <v>27</v>
      </c>
      <c r="E27" s="229">
        <v>-10326887</v>
      </c>
      <c r="F27" s="225">
        <v>0</v>
      </c>
      <c r="G27" s="229">
        <v>-11870841</v>
      </c>
      <c r="H27" s="225">
        <v>0</v>
      </c>
      <c r="I27" s="229">
        <v>-5826249</v>
      </c>
      <c r="J27" s="225">
        <v>0</v>
      </c>
      <c r="K27" s="229">
        <v>-5485128</v>
      </c>
    </row>
    <row r="28" spans="1:14" ht="23.4">
      <c r="A28" s="224" t="s">
        <v>268</v>
      </c>
      <c r="B28" s="197"/>
      <c r="E28" s="225">
        <f>SUM(E24:E27)</f>
        <v>382426365</v>
      </c>
      <c r="F28" s="225"/>
      <c r="G28" s="225">
        <f>SUM(G24:G27)</f>
        <v>279862534</v>
      </c>
      <c r="H28" s="225"/>
      <c r="I28" s="225">
        <f>SUM(I24:I27)</f>
        <v>375887862</v>
      </c>
      <c r="J28" s="225"/>
      <c r="K28" s="225">
        <f>SUM(K24:K27)</f>
        <v>275784124</v>
      </c>
    </row>
    <row r="29" spans="1:14" ht="23.4">
      <c r="A29" s="217" t="s">
        <v>70</v>
      </c>
      <c r="B29" s="197"/>
      <c r="C29" s="211">
        <v>29</v>
      </c>
      <c r="E29" s="229">
        <v>-75238361</v>
      </c>
      <c r="F29" s="225">
        <v>0</v>
      </c>
      <c r="G29" s="229">
        <v>-54804420</v>
      </c>
      <c r="H29" s="225">
        <v>0</v>
      </c>
      <c r="I29" s="229">
        <v>-75441717</v>
      </c>
      <c r="J29" s="225">
        <v>0</v>
      </c>
      <c r="K29" s="229">
        <v>-54628168</v>
      </c>
      <c r="N29" s="192">
        <v>38072</v>
      </c>
    </row>
    <row r="30" spans="1:14" ht="23.4">
      <c r="A30" s="199" t="s">
        <v>206</v>
      </c>
      <c r="E30" s="227">
        <f>SUM(E28:E29)</f>
        <v>307188004</v>
      </c>
      <c r="F30" s="225"/>
      <c r="G30" s="227">
        <f>SUM(G28:G29)</f>
        <v>225058114</v>
      </c>
      <c r="H30" s="225"/>
      <c r="I30" s="227">
        <f>SUM(I28:I29)</f>
        <v>300446145</v>
      </c>
      <c r="J30" s="225"/>
      <c r="K30" s="227">
        <f>SUM(K28:K29)</f>
        <v>221155956</v>
      </c>
    </row>
    <row r="31" spans="1:14" ht="23.4">
      <c r="E31" s="225"/>
      <c r="F31" s="225"/>
      <c r="G31" s="225"/>
      <c r="H31" s="225"/>
      <c r="I31" s="225"/>
      <c r="J31" s="225"/>
      <c r="K31" s="225"/>
    </row>
    <row r="32" spans="1:14" s="299" customFormat="1" ht="23.25" customHeight="1">
      <c r="A32" s="298" t="s">
        <v>163</v>
      </c>
      <c r="C32" s="300"/>
      <c r="D32" s="301"/>
      <c r="E32" s="302"/>
      <c r="F32" s="300"/>
      <c r="G32" s="302"/>
      <c r="H32" s="300"/>
      <c r="I32" s="302"/>
      <c r="J32" s="300"/>
      <c r="K32" s="302"/>
    </row>
    <row r="33" spans="1:11" s="299" customFormat="1" ht="23.25" customHeight="1">
      <c r="A33" s="303" t="s">
        <v>109</v>
      </c>
      <c r="B33" s="304"/>
      <c r="C33" s="305"/>
      <c r="D33" s="306"/>
      <c r="E33" s="307"/>
      <c r="F33" s="308"/>
      <c r="G33" s="307"/>
      <c r="H33" s="308"/>
      <c r="I33" s="307"/>
      <c r="J33" s="308"/>
      <c r="K33" s="307"/>
    </row>
    <row r="34" spans="1:11" s="299" customFormat="1" ht="23.25" customHeight="1">
      <c r="A34" s="309" t="s">
        <v>340</v>
      </c>
      <c r="C34" s="211"/>
      <c r="D34" s="306"/>
      <c r="E34" s="310"/>
      <c r="F34" s="311"/>
      <c r="G34" s="310"/>
      <c r="H34" s="311"/>
      <c r="I34" s="310"/>
      <c r="J34" s="311"/>
      <c r="K34" s="310"/>
    </row>
    <row r="35" spans="1:11" s="299" customFormat="1" ht="23.25" customHeight="1">
      <c r="A35" s="312" t="s">
        <v>341</v>
      </c>
      <c r="C35" s="211"/>
      <c r="D35" s="306"/>
      <c r="E35" s="313">
        <v>-136904</v>
      </c>
      <c r="F35" s="314"/>
      <c r="G35" s="313">
        <v>326846</v>
      </c>
      <c r="H35" s="314"/>
      <c r="I35" s="315">
        <v>-289192</v>
      </c>
      <c r="J35" s="314"/>
      <c r="K35" s="315">
        <v>181918</v>
      </c>
    </row>
    <row r="36" spans="1:11" s="299" customFormat="1" ht="23.25" customHeight="1">
      <c r="A36" s="298" t="s">
        <v>302</v>
      </c>
      <c r="C36" s="302"/>
      <c r="D36" s="301"/>
      <c r="E36" s="221">
        <f>SUM(E35)</f>
        <v>-136904</v>
      </c>
      <c r="F36" s="311"/>
      <c r="G36" s="221">
        <f>SUM(G35)</f>
        <v>326846</v>
      </c>
      <c r="H36" s="311"/>
      <c r="I36" s="221">
        <f>SUM(I35)</f>
        <v>-289192</v>
      </c>
      <c r="J36" s="311"/>
      <c r="K36" s="221">
        <f>SUM(K35)</f>
        <v>181918</v>
      </c>
    </row>
    <row r="37" spans="1:11" s="299" customFormat="1" ht="23.25" customHeight="1">
      <c r="A37" s="298"/>
      <c r="C37" s="302"/>
      <c r="D37" s="301"/>
      <c r="E37" s="310"/>
      <c r="F37" s="311"/>
      <c r="G37" s="310"/>
      <c r="H37" s="311"/>
      <c r="I37" s="310"/>
      <c r="J37" s="311"/>
      <c r="K37" s="310"/>
    </row>
    <row r="38" spans="1:11" s="299" customFormat="1" ht="23.25" customHeight="1" thickBot="1">
      <c r="A38" s="298" t="s">
        <v>342</v>
      </c>
      <c r="C38" s="302"/>
      <c r="D38" s="301"/>
      <c r="E38" s="230">
        <f>E30+E36</f>
        <v>307051100</v>
      </c>
      <c r="F38" s="311"/>
      <c r="G38" s="230">
        <f>G30+G36</f>
        <v>225384960</v>
      </c>
      <c r="H38" s="311"/>
      <c r="I38" s="230">
        <f>I30+I36</f>
        <v>300156953</v>
      </c>
      <c r="J38" s="311"/>
      <c r="K38" s="230">
        <f>K30+K36</f>
        <v>221337874</v>
      </c>
    </row>
    <row r="39" spans="1:11" ht="23.25" customHeight="1" thickTop="1">
      <c r="A39" s="217"/>
      <c r="B39" s="197"/>
      <c r="E39" s="216"/>
      <c r="G39" s="216"/>
      <c r="I39" s="216"/>
      <c r="J39" s="216"/>
      <c r="K39" s="216"/>
    </row>
    <row r="40" spans="1:11" ht="23.25" customHeight="1">
      <c r="A40" s="203" t="s">
        <v>18</v>
      </c>
      <c r="C40" s="235"/>
      <c r="E40" s="216"/>
      <c r="G40" s="216"/>
      <c r="I40" s="216"/>
      <c r="J40" s="216"/>
      <c r="K40" s="216"/>
    </row>
    <row r="41" spans="1:11" s="299" customFormat="1" ht="23.25" customHeight="1">
      <c r="A41" s="193" t="s">
        <v>235</v>
      </c>
      <c r="K41" s="201"/>
    </row>
    <row r="42" spans="1:11" s="299" customFormat="1" ht="23.25" customHeight="1">
      <c r="A42" s="193" t="s">
        <v>232</v>
      </c>
      <c r="K42" s="201"/>
    </row>
    <row r="43" spans="1:11" s="299" customFormat="1" ht="23.25" customHeight="1">
      <c r="A43" s="295" t="s">
        <v>310</v>
      </c>
      <c r="K43" s="201"/>
    </row>
    <row r="44" spans="1:11" s="299" customFormat="1" ht="23.25" customHeight="1">
      <c r="C44" s="195"/>
      <c r="D44" s="196"/>
      <c r="E44" s="196"/>
      <c r="F44" s="196"/>
      <c r="G44" s="196"/>
      <c r="H44" s="196"/>
      <c r="I44" s="194"/>
      <c r="J44" s="196"/>
      <c r="K44" s="201" t="s">
        <v>1</v>
      </c>
    </row>
    <row r="45" spans="1:11" s="299" customFormat="1" ht="23.25" customHeight="1">
      <c r="D45" s="202"/>
      <c r="E45" s="204"/>
      <c r="F45" s="204" t="s">
        <v>2</v>
      </c>
      <c r="G45" s="204"/>
      <c r="H45" s="205"/>
      <c r="I45" s="204"/>
      <c r="J45" s="204" t="s">
        <v>3</v>
      </c>
      <c r="K45" s="204"/>
    </row>
    <row r="46" spans="1:11" s="299" customFormat="1" ht="23.25" customHeight="1">
      <c r="C46" s="206" t="s">
        <v>4</v>
      </c>
      <c r="D46" s="207"/>
      <c r="E46" s="206">
        <v>2568</v>
      </c>
      <c r="F46" s="209"/>
      <c r="G46" s="206">
        <v>2567</v>
      </c>
      <c r="H46" s="210"/>
      <c r="I46" s="206">
        <v>2568</v>
      </c>
      <c r="J46" s="209"/>
      <c r="K46" s="206">
        <v>2567</v>
      </c>
    </row>
    <row r="47" spans="1:11" ht="23.4">
      <c r="A47" s="199" t="s">
        <v>269</v>
      </c>
      <c r="C47" s="211"/>
      <c r="E47" s="212"/>
      <c r="F47" s="231"/>
      <c r="G47" s="212"/>
      <c r="H47" s="231"/>
      <c r="I47" s="212"/>
      <c r="J47" s="212"/>
      <c r="K47" s="212"/>
    </row>
    <row r="48" spans="1:11" thickBot="1">
      <c r="A48" s="203" t="s">
        <v>76</v>
      </c>
      <c r="C48" s="211"/>
      <c r="E48" s="225">
        <f>E30-E49</f>
        <v>305569590</v>
      </c>
      <c r="F48" s="231"/>
      <c r="G48" s="225">
        <f>G30-G49</f>
        <v>224188219</v>
      </c>
      <c r="H48" s="231"/>
      <c r="I48" s="316">
        <f>I30</f>
        <v>300446145</v>
      </c>
      <c r="J48" s="212"/>
      <c r="K48" s="316">
        <f>K30</f>
        <v>221155956</v>
      </c>
    </row>
    <row r="49" spans="1:19" thickTop="1">
      <c r="A49" s="203" t="s">
        <v>81</v>
      </c>
      <c r="C49" s="211"/>
      <c r="E49" s="212">
        <v>1618414</v>
      </c>
      <c r="F49" s="231"/>
      <c r="G49" s="212">
        <v>869895</v>
      </c>
      <c r="H49" s="231"/>
      <c r="I49" s="212"/>
      <c r="J49" s="212"/>
      <c r="K49" s="212"/>
    </row>
    <row r="50" spans="1:19" thickBot="1">
      <c r="E50" s="317">
        <f>SUM(E48:E49)</f>
        <v>307188004</v>
      </c>
      <c r="F50" s="225"/>
      <c r="G50" s="317">
        <f>SUM(G48:G49)</f>
        <v>225058114</v>
      </c>
      <c r="H50" s="225"/>
      <c r="I50" s="225"/>
      <c r="J50" s="225"/>
      <c r="K50" s="225"/>
    </row>
    <row r="51" spans="1:19" s="299" customFormat="1" ht="23.25" customHeight="1" thickTop="1">
      <c r="A51" s="298" t="s">
        <v>343</v>
      </c>
      <c r="C51" s="310"/>
      <c r="D51" s="306"/>
      <c r="E51" s="310"/>
      <c r="F51" s="311"/>
      <c r="G51" s="310"/>
      <c r="H51" s="231"/>
      <c r="I51" s="212"/>
      <c r="J51" s="310"/>
      <c r="K51" s="310"/>
    </row>
    <row r="52" spans="1:19" s="299" customFormat="1" ht="23.25" customHeight="1" thickBot="1">
      <c r="A52" s="203" t="s">
        <v>76</v>
      </c>
      <c r="C52" s="310"/>
      <c r="D52" s="306"/>
      <c r="E52" s="212">
        <f>E54-E53</f>
        <v>305393048</v>
      </c>
      <c r="F52" s="311"/>
      <c r="G52" s="212">
        <f>G54-G53</f>
        <v>224477343</v>
      </c>
      <c r="H52" s="231"/>
      <c r="I52" s="230">
        <f>I38</f>
        <v>300156953</v>
      </c>
      <c r="J52" s="310"/>
      <c r="K52" s="230">
        <f>K38</f>
        <v>221337874</v>
      </c>
    </row>
    <row r="53" spans="1:19" s="299" customFormat="1" ht="23.25" customHeight="1" thickTop="1">
      <c r="A53" s="203" t="s">
        <v>81</v>
      </c>
      <c r="C53" s="310"/>
      <c r="D53" s="306"/>
      <c r="E53" s="221">
        <f>'CE(C)'!Q21</f>
        <v>1658052</v>
      </c>
      <c r="F53" s="311"/>
      <c r="G53" s="221">
        <v>907617</v>
      </c>
      <c r="H53" s="231"/>
      <c r="I53" s="212"/>
      <c r="J53" s="310"/>
      <c r="K53" s="212"/>
    </row>
    <row r="54" spans="1:19" s="299" customFormat="1" ht="23.25" customHeight="1" thickBot="1">
      <c r="A54" s="318"/>
      <c r="C54" s="310"/>
      <c r="D54" s="306"/>
      <c r="E54" s="223">
        <f>E38</f>
        <v>307051100</v>
      </c>
      <c r="F54" s="311"/>
      <c r="G54" s="223">
        <f>G38</f>
        <v>225384960</v>
      </c>
      <c r="H54" s="319"/>
      <c r="I54" s="307"/>
      <c r="J54" s="310"/>
      <c r="K54" s="307"/>
    </row>
    <row r="55" spans="1:19" thickTop="1">
      <c r="A55" s="199" t="s">
        <v>270</v>
      </c>
      <c r="C55" s="211">
        <v>31</v>
      </c>
      <c r="E55" s="216"/>
      <c r="G55" s="216"/>
      <c r="I55" s="216"/>
      <c r="J55" s="216"/>
      <c r="K55" s="216"/>
    </row>
    <row r="56" spans="1:19" ht="23.4">
      <c r="A56" s="217" t="s">
        <v>271</v>
      </c>
      <c r="B56" s="218"/>
      <c r="C56" s="211"/>
      <c r="E56" s="216"/>
      <c r="G56" s="216"/>
      <c r="H56" s="216"/>
      <c r="I56" s="216"/>
      <c r="J56" s="216"/>
      <c r="K56" s="216"/>
      <c r="N56" s="167"/>
    </row>
    <row r="57" spans="1:19" thickBot="1">
      <c r="A57" s="217" t="s">
        <v>272</v>
      </c>
      <c r="B57" s="197"/>
      <c r="C57" s="211"/>
      <c r="E57" s="320">
        <f>(E52/600734989)</f>
        <v>0.50836567470186089</v>
      </c>
      <c r="F57" s="321"/>
      <c r="G57" s="320">
        <v>0.37463793206824514</v>
      </c>
      <c r="H57" s="321"/>
      <c r="I57" s="320">
        <f>(I52/600734989)</f>
        <v>0.49964952682321623</v>
      </c>
      <c r="J57" s="321"/>
      <c r="K57" s="322">
        <v>0.36814229077640759</v>
      </c>
      <c r="N57" s="167"/>
    </row>
    <row r="58" spans="1:19" ht="23.25" customHeight="1" thickTop="1">
      <c r="A58" s="217"/>
      <c r="B58" s="197"/>
      <c r="E58" s="216"/>
      <c r="G58" s="216"/>
      <c r="I58" s="216"/>
      <c r="J58" s="216"/>
      <c r="K58" s="216"/>
    </row>
    <row r="59" spans="1:19" ht="23.25" customHeight="1">
      <c r="A59" s="203" t="s">
        <v>18</v>
      </c>
      <c r="C59" s="235"/>
      <c r="E59" s="216"/>
      <c r="G59" s="216"/>
      <c r="I59" s="216"/>
      <c r="J59" s="216"/>
      <c r="K59" s="216"/>
    </row>
    <row r="60" spans="1:19" ht="23.4"/>
    <row r="61" spans="1:19" ht="23.4"/>
    <row r="62" spans="1:19" ht="23.4"/>
    <row r="63" spans="1:19" ht="23.4"/>
    <row r="64" spans="1:19" s="203" customFormat="1" ht="23.4">
      <c r="B64" s="202"/>
      <c r="D64" s="202"/>
      <c r="E64" s="202"/>
      <c r="F64" s="202"/>
      <c r="G64" s="202"/>
      <c r="H64" s="202"/>
      <c r="I64" s="202"/>
      <c r="J64" s="202"/>
      <c r="K64" s="202"/>
      <c r="L64" s="202"/>
      <c r="M64" s="202"/>
      <c r="N64" s="202"/>
      <c r="O64" s="202"/>
      <c r="P64" s="202"/>
      <c r="Q64" s="202"/>
      <c r="R64" s="202"/>
      <c r="S64" s="202"/>
    </row>
    <row r="65" spans="2:19" s="203" customFormat="1" ht="23.4">
      <c r="B65" s="202"/>
      <c r="D65" s="202"/>
      <c r="E65" s="202"/>
      <c r="F65" s="202"/>
      <c r="G65" s="202"/>
      <c r="H65" s="202"/>
      <c r="I65" s="202"/>
      <c r="J65" s="202"/>
      <c r="K65" s="202"/>
      <c r="L65" s="202"/>
      <c r="M65" s="202"/>
      <c r="N65" s="202"/>
      <c r="O65" s="202"/>
      <c r="P65" s="202"/>
      <c r="Q65" s="202"/>
      <c r="R65" s="202"/>
      <c r="S65" s="202"/>
    </row>
    <row r="66" spans="2:19" s="203" customFormat="1" ht="23.4">
      <c r="B66" s="202"/>
      <c r="D66" s="202"/>
      <c r="E66" s="202"/>
      <c r="F66" s="202"/>
      <c r="G66" s="202"/>
      <c r="H66" s="202"/>
      <c r="I66" s="202"/>
      <c r="J66" s="202"/>
      <c r="K66" s="202"/>
      <c r="L66" s="202"/>
      <c r="M66" s="202"/>
      <c r="N66" s="202"/>
      <c r="O66" s="202"/>
      <c r="P66" s="202"/>
      <c r="Q66" s="202"/>
      <c r="R66" s="202"/>
      <c r="S66" s="202"/>
    </row>
    <row r="67" spans="2:19" s="203" customFormat="1" ht="23.4">
      <c r="B67" s="202"/>
      <c r="D67" s="202"/>
      <c r="E67" s="202"/>
      <c r="F67" s="202"/>
      <c r="G67" s="202"/>
      <c r="H67" s="202"/>
      <c r="I67" s="202"/>
      <c r="J67" s="202"/>
      <c r="K67" s="202"/>
      <c r="L67" s="202"/>
      <c r="M67" s="202"/>
      <c r="N67" s="202"/>
      <c r="O67" s="202"/>
      <c r="P67" s="202"/>
      <c r="Q67" s="202"/>
      <c r="R67" s="202"/>
      <c r="S67" s="202"/>
    </row>
    <row r="68" spans="2:19" s="203" customFormat="1" ht="23.4">
      <c r="B68" s="202"/>
      <c r="D68" s="202"/>
      <c r="E68" s="202"/>
      <c r="F68" s="202"/>
      <c r="G68" s="202"/>
      <c r="H68" s="202"/>
      <c r="I68" s="202"/>
      <c r="J68" s="202"/>
      <c r="K68" s="202"/>
      <c r="L68" s="202"/>
      <c r="M68" s="202"/>
      <c r="N68" s="202"/>
      <c r="O68" s="202"/>
      <c r="P68" s="202"/>
      <c r="Q68" s="202"/>
      <c r="R68" s="202"/>
      <c r="S68" s="202"/>
    </row>
    <row r="69" spans="2:19" s="203" customFormat="1" ht="23.4">
      <c r="B69" s="202"/>
      <c r="D69" s="202"/>
      <c r="E69" s="202"/>
      <c r="F69" s="202"/>
      <c r="G69" s="202"/>
      <c r="H69" s="202"/>
      <c r="I69" s="202"/>
      <c r="J69" s="202"/>
      <c r="K69" s="202"/>
      <c r="L69" s="202"/>
      <c r="M69" s="202"/>
      <c r="N69" s="202"/>
      <c r="O69" s="202"/>
      <c r="P69" s="202"/>
      <c r="Q69" s="202"/>
      <c r="R69" s="202"/>
      <c r="S69" s="202"/>
    </row>
    <row r="70" spans="2:19" s="203" customFormat="1" ht="23.4">
      <c r="B70" s="202"/>
      <c r="D70" s="202"/>
      <c r="E70" s="202"/>
      <c r="F70" s="202"/>
      <c r="G70" s="202"/>
      <c r="H70" s="202"/>
      <c r="I70" s="202"/>
      <c r="J70" s="202"/>
      <c r="K70" s="202"/>
      <c r="L70" s="202"/>
      <c r="M70" s="202"/>
      <c r="N70" s="202"/>
      <c r="O70" s="202"/>
      <c r="P70" s="202"/>
      <c r="Q70" s="202"/>
      <c r="R70" s="202"/>
      <c r="S70" s="202"/>
    </row>
    <row r="71" spans="2:19" s="203" customFormat="1" ht="23.4">
      <c r="B71" s="202"/>
      <c r="D71" s="202"/>
      <c r="E71" s="202"/>
      <c r="F71" s="202"/>
      <c r="G71" s="202"/>
      <c r="H71" s="202"/>
      <c r="I71" s="202"/>
      <c r="J71" s="202"/>
      <c r="K71" s="202"/>
      <c r="L71" s="202"/>
      <c r="M71" s="202"/>
      <c r="N71" s="202"/>
      <c r="O71" s="202"/>
      <c r="P71" s="202"/>
      <c r="Q71" s="202"/>
      <c r="R71" s="202"/>
      <c r="S71" s="202"/>
    </row>
    <row r="72" spans="2:19" s="203" customFormat="1" ht="23.4">
      <c r="B72" s="202"/>
      <c r="D72" s="202"/>
      <c r="E72" s="202"/>
      <c r="F72" s="202"/>
      <c r="G72" s="202"/>
      <c r="H72" s="202"/>
      <c r="I72" s="202"/>
      <c r="J72" s="202"/>
      <c r="K72" s="202"/>
      <c r="L72" s="202"/>
      <c r="M72" s="202"/>
      <c r="N72" s="202"/>
      <c r="O72" s="202"/>
      <c r="P72" s="202"/>
      <c r="Q72" s="202"/>
      <c r="R72" s="202"/>
      <c r="S72" s="202"/>
    </row>
    <row r="73" spans="2:19" s="203" customFormat="1" ht="23.4">
      <c r="B73" s="202"/>
      <c r="D73" s="202"/>
      <c r="E73" s="202"/>
      <c r="F73" s="202"/>
      <c r="G73" s="202"/>
      <c r="H73" s="202"/>
      <c r="I73" s="202"/>
      <c r="J73" s="202"/>
      <c r="K73" s="202"/>
      <c r="L73" s="202"/>
      <c r="M73" s="202"/>
      <c r="N73" s="202"/>
      <c r="O73" s="202"/>
      <c r="P73" s="202"/>
      <c r="Q73" s="202"/>
      <c r="R73" s="202"/>
      <c r="S73" s="202"/>
    </row>
    <row r="74" spans="2:19" s="203" customFormat="1" ht="23.4">
      <c r="B74" s="202"/>
      <c r="D74" s="202"/>
      <c r="E74" s="202"/>
      <c r="F74" s="202"/>
      <c r="G74" s="202"/>
      <c r="H74" s="202"/>
      <c r="I74" s="202"/>
      <c r="J74" s="202"/>
      <c r="K74" s="202"/>
      <c r="L74" s="202"/>
      <c r="M74" s="202"/>
      <c r="N74" s="202"/>
      <c r="O74" s="202"/>
      <c r="P74" s="202"/>
      <c r="Q74" s="202"/>
      <c r="R74" s="202"/>
      <c r="S74" s="202"/>
    </row>
    <row r="75" spans="2:19" s="203" customFormat="1" ht="23.4">
      <c r="B75" s="202"/>
      <c r="D75" s="202"/>
      <c r="E75" s="202"/>
      <c r="F75" s="202"/>
      <c r="G75" s="202"/>
      <c r="H75" s="202"/>
      <c r="I75" s="202"/>
      <c r="J75" s="202"/>
      <c r="K75" s="202"/>
      <c r="L75" s="202"/>
      <c r="M75" s="202"/>
      <c r="N75" s="202"/>
      <c r="O75" s="202"/>
      <c r="P75" s="202"/>
      <c r="Q75" s="202"/>
      <c r="R75" s="202"/>
      <c r="S75" s="202"/>
    </row>
    <row r="76" spans="2:19" s="203" customFormat="1" ht="23.4">
      <c r="B76" s="202"/>
      <c r="D76" s="202"/>
      <c r="E76" s="202"/>
      <c r="F76" s="202"/>
      <c r="G76" s="202"/>
      <c r="H76" s="202"/>
      <c r="I76" s="202"/>
      <c r="J76" s="202"/>
      <c r="K76" s="202"/>
      <c r="L76" s="202"/>
      <c r="M76" s="202"/>
      <c r="N76" s="202"/>
      <c r="O76" s="202"/>
      <c r="P76" s="202"/>
      <c r="Q76" s="202"/>
      <c r="R76" s="202"/>
      <c r="S76" s="202"/>
    </row>
    <row r="77" spans="2:19" s="203" customFormat="1" ht="23.4">
      <c r="B77" s="202"/>
      <c r="D77" s="202"/>
      <c r="E77" s="202"/>
      <c r="F77" s="202"/>
      <c r="G77" s="202"/>
      <c r="H77" s="202"/>
      <c r="I77" s="202"/>
      <c r="J77" s="202"/>
      <c r="K77" s="202"/>
      <c r="L77" s="202"/>
      <c r="M77" s="202"/>
      <c r="N77" s="202"/>
      <c r="O77" s="202"/>
      <c r="P77" s="202"/>
      <c r="Q77" s="202"/>
      <c r="R77" s="202"/>
      <c r="S77" s="202"/>
    </row>
    <row r="78" spans="2:19" s="203" customFormat="1" ht="23.4">
      <c r="B78" s="202"/>
      <c r="D78" s="202"/>
      <c r="E78" s="202"/>
      <c r="F78" s="202"/>
      <c r="G78" s="202"/>
      <c r="H78" s="202"/>
      <c r="I78" s="202"/>
      <c r="J78" s="202"/>
      <c r="K78" s="202"/>
      <c r="L78" s="202"/>
      <c r="M78" s="202"/>
      <c r="N78" s="202"/>
      <c r="O78" s="202"/>
      <c r="P78" s="202"/>
      <c r="Q78" s="202"/>
      <c r="R78" s="202"/>
      <c r="S78" s="202"/>
    </row>
    <row r="79" spans="2:19" s="203" customFormat="1" ht="23.4">
      <c r="B79" s="202"/>
      <c r="D79" s="202"/>
      <c r="E79" s="202"/>
      <c r="F79" s="202"/>
      <c r="G79" s="202"/>
      <c r="H79" s="202"/>
      <c r="I79" s="202"/>
      <c r="J79" s="202"/>
      <c r="K79" s="202"/>
      <c r="L79" s="202"/>
      <c r="M79" s="202"/>
      <c r="N79" s="202"/>
      <c r="O79" s="202"/>
      <c r="P79" s="202"/>
      <c r="Q79" s="202"/>
      <c r="R79" s="202"/>
      <c r="S79" s="202"/>
    </row>
    <row r="80" spans="2:19" s="203" customFormat="1" ht="23.4">
      <c r="B80" s="202"/>
      <c r="D80" s="202"/>
      <c r="E80" s="202"/>
      <c r="F80" s="202"/>
      <c r="G80" s="202"/>
      <c r="H80" s="202"/>
      <c r="I80" s="202"/>
      <c r="J80" s="202"/>
      <c r="K80" s="202"/>
      <c r="L80" s="202"/>
      <c r="M80" s="202"/>
      <c r="N80" s="202"/>
      <c r="O80" s="202"/>
      <c r="P80" s="202"/>
      <c r="Q80" s="202"/>
      <c r="R80" s="202"/>
      <c r="S80" s="202"/>
    </row>
    <row r="81" spans="2:19" s="203" customFormat="1" ht="23.4">
      <c r="B81" s="202"/>
      <c r="D81" s="202"/>
      <c r="E81" s="202"/>
      <c r="F81" s="202"/>
      <c r="G81" s="202"/>
      <c r="H81" s="202"/>
      <c r="I81" s="202"/>
      <c r="J81" s="202"/>
      <c r="K81" s="202"/>
      <c r="L81" s="202"/>
      <c r="M81" s="202"/>
      <c r="N81" s="202"/>
      <c r="O81" s="202"/>
      <c r="P81" s="202"/>
      <c r="Q81" s="202"/>
      <c r="R81" s="202"/>
      <c r="S81" s="202"/>
    </row>
    <row r="82" spans="2:19" s="203" customFormat="1" ht="23.4">
      <c r="B82" s="202"/>
      <c r="D82" s="202"/>
      <c r="E82" s="202"/>
      <c r="F82" s="202"/>
      <c r="G82" s="202"/>
      <c r="H82" s="202"/>
      <c r="I82" s="202"/>
      <c r="J82" s="202"/>
      <c r="K82" s="202"/>
      <c r="L82" s="202"/>
      <c r="M82" s="202"/>
      <c r="N82" s="202"/>
      <c r="O82" s="202"/>
      <c r="P82" s="202"/>
      <c r="Q82" s="202"/>
      <c r="R82" s="202"/>
      <c r="S82" s="202"/>
    </row>
    <row r="83" spans="2:19" s="203" customFormat="1" ht="23.4">
      <c r="B83" s="202"/>
      <c r="D83" s="202"/>
      <c r="E83" s="202"/>
      <c r="F83" s="202"/>
      <c r="G83" s="202"/>
      <c r="H83" s="202"/>
      <c r="I83" s="202"/>
      <c r="J83" s="202"/>
      <c r="K83" s="202"/>
      <c r="L83" s="202"/>
      <c r="M83" s="202"/>
      <c r="N83" s="202"/>
      <c r="O83" s="202"/>
      <c r="P83" s="202"/>
      <c r="Q83" s="202"/>
      <c r="R83" s="202"/>
      <c r="S83" s="202"/>
    </row>
    <row r="84" spans="2:19" s="203" customFormat="1" ht="23.4">
      <c r="B84" s="202"/>
      <c r="D84" s="202"/>
      <c r="E84" s="202"/>
      <c r="F84" s="202"/>
      <c r="G84" s="202"/>
      <c r="H84" s="202"/>
      <c r="I84" s="202"/>
      <c r="J84" s="202"/>
      <c r="K84" s="202"/>
      <c r="L84" s="202"/>
      <c r="M84" s="202"/>
      <c r="N84" s="202"/>
      <c r="O84" s="202"/>
      <c r="P84" s="202"/>
      <c r="Q84" s="202"/>
      <c r="R84" s="202"/>
      <c r="S84" s="202"/>
    </row>
    <row r="85" spans="2:19" s="203" customFormat="1" ht="23.4">
      <c r="B85" s="202"/>
      <c r="D85" s="202"/>
      <c r="E85" s="202"/>
      <c r="F85" s="202"/>
      <c r="G85" s="202"/>
      <c r="H85" s="202"/>
      <c r="I85" s="202"/>
      <c r="J85" s="202"/>
      <c r="K85" s="202"/>
      <c r="L85" s="202"/>
      <c r="M85" s="202"/>
      <c r="N85" s="202"/>
      <c r="O85" s="202"/>
      <c r="P85" s="202"/>
      <c r="Q85" s="202"/>
      <c r="R85" s="202"/>
      <c r="S85" s="202"/>
    </row>
    <row r="86" spans="2:19" s="203" customFormat="1" ht="23.4">
      <c r="B86" s="202"/>
      <c r="D86" s="202"/>
      <c r="E86" s="202"/>
      <c r="F86" s="202"/>
      <c r="G86" s="202"/>
      <c r="H86" s="202"/>
      <c r="I86" s="202"/>
      <c r="J86" s="202"/>
      <c r="K86" s="202"/>
      <c r="L86" s="202"/>
      <c r="M86" s="202"/>
      <c r="N86" s="202"/>
      <c r="O86" s="202"/>
      <c r="P86" s="202"/>
      <c r="Q86" s="202"/>
      <c r="R86" s="202"/>
      <c r="S86" s="202"/>
    </row>
    <row r="87" spans="2:19" s="203" customFormat="1" ht="23.4">
      <c r="B87" s="202"/>
      <c r="D87" s="202"/>
      <c r="E87" s="202"/>
      <c r="F87" s="202"/>
      <c r="G87" s="202"/>
      <c r="H87" s="202"/>
      <c r="I87" s="202"/>
      <c r="J87" s="202"/>
      <c r="K87" s="202"/>
      <c r="L87" s="202"/>
      <c r="M87" s="202"/>
      <c r="N87" s="202"/>
      <c r="O87" s="202"/>
      <c r="P87" s="202"/>
      <c r="Q87" s="202"/>
      <c r="R87" s="202"/>
      <c r="S87" s="202"/>
    </row>
    <row r="88" spans="2:19" s="203" customFormat="1" ht="23.4">
      <c r="B88" s="202"/>
      <c r="D88" s="202"/>
      <c r="E88" s="202"/>
      <c r="F88" s="202"/>
      <c r="G88" s="202"/>
      <c r="H88" s="202"/>
      <c r="I88" s="202"/>
      <c r="J88" s="202"/>
      <c r="K88" s="202"/>
      <c r="L88" s="202"/>
      <c r="M88" s="202"/>
      <c r="N88" s="202"/>
      <c r="O88" s="202"/>
      <c r="P88" s="202"/>
      <c r="Q88" s="202"/>
      <c r="R88" s="202"/>
      <c r="S88" s="202"/>
    </row>
    <row r="89" spans="2:19" s="203" customFormat="1" ht="23.4">
      <c r="B89" s="202"/>
      <c r="D89" s="202"/>
      <c r="E89" s="202"/>
      <c r="F89" s="202"/>
      <c r="G89" s="202"/>
      <c r="H89" s="202"/>
      <c r="I89" s="202"/>
      <c r="J89" s="202"/>
      <c r="K89" s="202"/>
      <c r="L89" s="202"/>
      <c r="M89" s="202"/>
      <c r="N89" s="202"/>
      <c r="O89" s="202"/>
      <c r="P89" s="202"/>
      <c r="Q89" s="202"/>
      <c r="R89" s="202"/>
      <c r="S89" s="202"/>
    </row>
    <row r="90" spans="2:19" s="203" customFormat="1" ht="23.4">
      <c r="B90" s="202"/>
      <c r="D90" s="202"/>
      <c r="E90" s="202"/>
      <c r="F90" s="202"/>
      <c r="G90" s="202"/>
      <c r="H90" s="202"/>
      <c r="I90" s="202"/>
      <c r="J90" s="202"/>
      <c r="K90" s="202"/>
      <c r="L90" s="202"/>
      <c r="M90" s="202"/>
      <c r="N90" s="202"/>
      <c r="O90" s="202"/>
      <c r="P90" s="202"/>
      <c r="Q90" s="202"/>
      <c r="R90" s="202"/>
      <c r="S90" s="202"/>
    </row>
    <row r="91" spans="2:19" s="203" customFormat="1" ht="23.4">
      <c r="B91" s="202"/>
      <c r="D91" s="202"/>
      <c r="E91" s="202"/>
      <c r="F91" s="202"/>
      <c r="G91" s="202"/>
      <c r="H91" s="202"/>
      <c r="I91" s="202"/>
      <c r="J91" s="202"/>
      <c r="K91" s="202"/>
      <c r="L91" s="202"/>
      <c r="M91" s="202"/>
      <c r="N91" s="202"/>
      <c r="O91" s="202"/>
      <c r="P91" s="202"/>
      <c r="Q91" s="202"/>
      <c r="R91" s="202"/>
      <c r="S91" s="202"/>
    </row>
    <row r="92" spans="2:19" s="203" customFormat="1" ht="23.4">
      <c r="B92" s="202"/>
      <c r="D92" s="202"/>
      <c r="E92" s="202"/>
      <c r="F92" s="202"/>
      <c r="G92" s="202"/>
      <c r="H92" s="202"/>
      <c r="I92" s="202"/>
      <c r="J92" s="202"/>
      <c r="K92" s="202"/>
      <c r="L92" s="202"/>
      <c r="M92" s="202"/>
      <c r="N92" s="202"/>
      <c r="O92" s="202"/>
      <c r="P92" s="202"/>
      <c r="Q92" s="202"/>
      <c r="R92" s="202"/>
      <c r="S92" s="202"/>
    </row>
    <row r="93" spans="2:19" s="203" customFormat="1" ht="23.4">
      <c r="B93" s="202"/>
      <c r="D93" s="202"/>
      <c r="E93" s="202"/>
      <c r="F93" s="202"/>
      <c r="G93" s="202"/>
      <c r="H93" s="202"/>
      <c r="I93" s="202"/>
      <c r="J93" s="202"/>
      <c r="K93" s="202"/>
      <c r="L93" s="202"/>
      <c r="M93" s="202"/>
      <c r="N93" s="202"/>
      <c r="O93" s="202"/>
      <c r="P93" s="202"/>
      <c r="Q93" s="202"/>
      <c r="R93" s="202"/>
      <c r="S93" s="202"/>
    </row>
    <row r="94" spans="2:19" s="203" customFormat="1" ht="23.4">
      <c r="B94" s="202"/>
      <c r="D94" s="202"/>
      <c r="E94" s="202"/>
      <c r="F94" s="202"/>
      <c r="G94" s="202"/>
      <c r="H94" s="202"/>
      <c r="I94" s="202"/>
      <c r="J94" s="202"/>
      <c r="K94" s="202"/>
      <c r="L94" s="202"/>
      <c r="M94" s="202"/>
      <c r="N94" s="202"/>
      <c r="O94" s="202"/>
      <c r="P94" s="202"/>
      <c r="Q94" s="202"/>
      <c r="R94" s="202"/>
      <c r="S94" s="202"/>
    </row>
    <row r="95" spans="2:19" s="203" customFormat="1" ht="23.4">
      <c r="B95" s="202"/>
      <c r="D95" s="202"/>
      <c r="E95" s="202"/>
      <c r="F95" s="202"/>
      <c r="G95" s="202"/>
      <c r="H95" s="202"/>
      <c r="I95" s="202"/>
      <c r="J95" s="202"/>
      <c r="K95" s="202"/>
      <c r="L95" s="202"/>
      <c r="M95" s="202"/>
      <c r="N95" s="202"/>
      <c r="O95" s="202"/>
      <c r="P95" s="202"/>
      <c r="Q95" s="202"/>
      <c r="R95" s="202"/>
      <c r="S95" s="202"/>
    </row>
    <row r="96" spans="2:19" s="203" customFormat="1" ht="23.4">
      <c r="B96" s="202"/>
      <c r="D96" s="202"/>
      <c r="E96" s="202"/>
      <c r="F96" s="202"/>
      <c r="G96" s="202"/>
      <c r="H96" s="202"/>
      <c r="I96" s="202"/>
      <c r="J96" s="202"/>
      <c r="K96" s="202"/>
      <c r="L96" s="202"/>
      <c r="M96" s="202"/>
      <c r="N96" s="202"/>
      <c r="O96" s="202"/>
      <c r="P96" s="202"/>
      <c r="Q96" s="202"/>
      <c r="R96" s="202"/>
      <c r="S96" s="202"/>
    </row>
    <row r="97" spans="2:19" s="203" customFormat="1" ht="23.4">
      <c r="B97" s="202"/>
      <c r="D97" s="202"/>
      <c r="E97" s="202"/>
      <c r="F97" s="202"/>
      <c r="G97" s="202"/>
      <c r="H97" s="202"/>
      <c r="I97" s="202"/>
      <c r="J97" s="202"/>
      <c r="K97" s="202"/>
      <c r="L97" s="202"/>
      <c r="M97" s="202"/>
      <c r="N97" s="202"/>
      <c r="O97" s="202"/>
      <c r="P97" s="202"/>
      <c r="Q97" s="202"/>
      <c r="R97" s="202"/>
      <c r="S97" s="202"/>
    </row>
    <row r="98" spans="2:19" s="203" customFormat="1" ht="23.4">
      <c r="B98" s="202"/>
      <c r="D98" s="202"/>
      <c r="E98" s="202"/>
      <c r="F98" s="202"/>
      <c r="G98" s="202"/>
      <c r="H98" s="202"/>
      <c r="I98" s="202"/>
      <c r="J98" s="202"/>
      <c r="K98" s="202"/>
      <c r="L98" s="202"/>
      <c r="M98" s="202"/>
      <c r="N98" s="202"/>
      <c r="O98" s="202"/>
      <c r="P98" s="202"/>
      <c r="Q98" s="202"/>
      <c r="R98" s="202"/>
      <c r="S98" s="202"/>
    </row>
    <row r="99" spans="2:19" s="203" customFormat="1" ht="23.4">
      <c r="B99" s="202"/>
      <c r="D99" s="202"/>
      <c r="E99" s="202"/>
      <c r="F99" s="202"/>
      <c r="G99" s="202"/>
      <c r="H99" s="202"/>
      <c r="I99" s="202"/>
      <c r="J99" s="202"/>
      <c r="K99" s="202"/>
      <c r="L99" s="202"/>
      <c r="M99" s="202"/>
      <c r="N99" s="202"/>
      <c r="O99" s="202"/>
      <c r="P99" s="202"/>
      <c r="Q99" s="202"/>
      <c r="R99" s="202"/>
      <c r="S99" s="202"/>
    </row>
    <row r="100" spans="2:19" s="203" customFormat="1" ht="23.4">
      <c r="B100" s="202"/>
      <c r="D100" s="202"/>
      <c r="E100" s="202"/>
      <c r="F100" s="202"/>
      <c r="G100" s="202"/>
      <c r="H100" s="202"/>
      <c r="I100" s="202"/>
      <c r="J100" s="202"/>
      <c r="K100" s="202"/>
      <c r="L100" s="202"/>
      <c r="M100" s="202"/>
      <c r="N100" s="202"/>
      <c r="O100" s="202"/>
      <c r="P100" s="202"/>
      <c r="Q100" s="202"/>
      <c r="R100" s="202"/>
      <c r="S100" s="202"/>
    </row>
    <row r="101" spans="2:19" s="203" customFormat="1" ht="23.4">
      <c r="B101" s="202"/>
      <c r="D101" s="202"/>
      <c r="E101" s="202"/>
      <c r="F101" s="202"/>
      <c r="G101" s="202"/>
      <c r="H101" s="202"/>
      <c r="I101" s="202"/>
      <c r="J101" s="202"/>
      <c r="K101" s="202"/>
      <c r="L101" s="202"/>
      <c r="M101" s="202"/>
      <c r="N101" s="202"/>
      <c r="O101" s="202"/>
      <c r="P101" s="202"/>
      <c r="Q101" s="202"/>
      <c r="R101" s="202"/>
      <c r="S101" s="202"/>
    </row>
    <row r="102" spans="2:19" s="203" customFormat="1" ht="23.4">
      <c r="B102" s="202"/>
      <c r="D102" s="202"/>
      <c r="E102" s="202"/>
      <c r="F102" s="202"/>
      <c r="G102" s="202"/>
      <c r="H102" s="202"/>
      <c r="I102" s="202"/>
      <c r="J102" s="202"/>
      <c r="K102" s="202"/>
      <c r="L102" s="202"/>
      <c r="M102" s="202"/>
      <c r="N102" s="202"/>
      <c r="O102" s="202"/>
      <c r="P102" s="202"/>
      <c r="Q102" s="202"/>
      <c r="R102" s="202"/>
      <c r="S102" s="202"/>
    </row>
    <row r="103" spans="2:19" s="203" customFormat="1" ht="23.4">
      <c r="B103" s="202"/>
      <c r="D103" s="202"/>
      <c r="E103" s="202"/>
      <c r="F103" s="202"/>
      <c r="G103" s="202"/>
      <c r="H103" s="202"/>
      <c r="I103" s="202"/>
      <c r="J103" s="202"/>
      <c r="K103" s="202"/>
      <c r="L103" s="202"/>
      <c r="M103" s="202"/>
      <c r="N103" s="202"/>
      <c r="O103" s="202"/>
      <c r="P103" s="202"/>
      <c r="Q103" s="202"/>
      <c r="R103" s="202"/>
      <c r="S103" s="202"/>
    </row>
    <row r="104" spans="2:19" s="203" customFormat="1" ht="23.4">
      <c r="B104" s="202"/>
      <c r="D104" s="202"/>
      <c r="E104" s="202"/>
      <c r="F104" s="202"/>
      <c r="G104" s="202"/>
      <c r="H104" s="202"/>
      <c r="I104" s="202"/>
      <c r="J104" s="202"/>
      <c r="K104" s="202"/>
      <c r="L104" s="202"/>
      <c r="M104" s="202"/>
      <c r="N104" s="202"/>
      <c r="O104" s="202"/>
      <c r="P104" s="202"/>
      <c r="Q104" s="202"/>
      <c r="R104" s="202"/>
      <c r="S104" s="202"/>
    </row>
    <row r="105" spans="2:19" s="203" customFormat="1" ht="23.4">
      <c r="B105" s="202"/>
      <c r="D105" s="202"/>
      <c r="E105" s="202"/>
      <c r="F105" s="202"/>
      <c r="G105" s="202"/>
      <c r="H105" s="202"/>
      <c r="I105" s="202"/>
      <c r="J105" s="202"/>
      <c r="K105" s="202"/>
      <c r="L105" s="202"/>
      <c r="M105" s="202"/>
      <c r="N105" s="202"/>
      <c r="O105" s="202"/>
      <c r="P105" s="202"/>
      <c r="Q105" s="202"/>
      <c r="R105" s="202"/>
      <c r="S105" s="202"/>
    </row>
    <row r="106" spans="2:19" s="203" customFormat="1" ht="23.4">
      <c r="B106" s="202"/>
      <c r="D106" s="202"/>
      <c r="E106" s="202"/>
      <c r="F106" s="202"/>
      <c r="G106" s="202"/>
      <c r="H106" s="202"/>
      <c r="I106" s="202"/>
      <c r="J106" s="202"/>
      <c r="K106" s="202"/>
      <c r="L106" s="202"/>
      <c r="M106" s="202"/>
      <c r="N106" s="202"/>
      <c r="O106" s="202"/>
      <c r="P106" s="202"/>
      <c r="Q106" s="202"/>
      <c r="R106" s="202"/>
      <c r="S106" s="202"/>
    </row>
    <row r="107" spans="2:19" s="203" customFormat="1" ht="23.4">
      <c r="B107" s="202"/>
      <c r="D107" s="202"/>
      <c r="E107" s="202"/>
      <c r="F107" s="202"/>
      <c r="G107" s="202"/>
      <c r="H107" s="202"/>
      <c r="I107" s="202"/>
      <c r="J107" s="202"/>
      <c r="K107" s="202"/>
      <c r="L107" s="202"/>
      <c r="M107" s="202"/>
      <c r="N107" s="202"/>
      <c r="O107" s="202"/>
      <c r="P107" s="202"/>
      <c r="Q107" s="202"/>
      <c r="R107" s="202"/>
      <c r="S107" s="202"/>
    </row>
    <row r="108" spans="2:19" s="203" customFormat="1" ht="23.4">
      <c r="B108" s="202"/>
      <c r="D108" s="202"/>
      <c r="E108" s="202"/>
      <c r="F108" s="202"/>
      <c r="G108" s="202"/>
      <c r="H108" s="202"/>
      <c r="I108" s="202"/>
      <c r="J108" s="202"/>
      <c r="K108" s="202"/>
      <c r="L108" s="202"/>
      <c r="M108" s="202"/>
      <c r="N108" s="202"/>
      <c r="O108" s="202"/>
      <c r="P108" s="202"/>
      <c r="Q108" s="202"/>
      <c r="R108" s="202"/>
      <c r="S108" s="202"/>
    </row>
    <row r="109" spans="2:19" s="203" customFormat="1" ht="23.4">
      <c r="B109" s="202"/>
      <c r="D109" s="202"/>
      <c r="E109" s="202"/>
      <c r="F109" s="202"/>
      <c r="G109" s="202"/>
      <c r="H109" s="202"/>
      <c r="I109" s="202"/>
      <c r="J109" s="202"/>
      <c r="K109" s="202"/>
      <c r="L109" s="202"/>
      <c r="M109" s="202"/>
      <c r="N109" s="202"/>
      <c r="O109" s="202"/>
      <c r="P109" s="202"/>
      <c r="Q109" s="202"/>
      <c r="R109" s="202"/>
      <c r="S109" s="202"/>
    </row>
    <row r="110" spans="2:19" s="203" customFormat="1" ht="23.4">
      <c r="B110" s="202"/>
      <c r="D110" s="202"/>
      <c r="E110" s="202"/>
      <c r="F110" s="202"/>
      <c r="G110" s="202"/>
      <c r="H110" s="202"/>
      <c r="I110" s="202"/>
      <c r="J110" s="202"/>
      <c r="K110" s="202"/>
      <c r="L110" s="202"/>
      <c r="M110" s="202"/>
      <c r="N110" s="202"/>
      <c r="O110" s="202"/>
      <c r="P110" s="202"/>
      <c r="Q110" s="202"/>
      <c r="R110" s="202"/>
      <c r="S110" s="202"/>
    </row>
    <row r="111" spans="2:19" s="203" customFormat="1" ht="23.4">
      <c r="B111" s="202"/>
      <c r="D111" s="202"/>
      <c r="E111" s="202"/>
      <c r="F111" s="202"/>
      <c r="G111" s="202"/>
      <c r="H111" s="202"/>
      <c r="I111" s="202"/>
      <c r="J111" s="202"/>
      <c r="K111" s="202"/>
      <c r="L111" s="202"/>
      <c r="M111" s="202"/>
      <c r="N111" s="202"/>
      <c r="O111" s="202"/>
      <c r="P111" s="202"/>
      <c r="Q111" s="202"/>
      <c r="R111" s="202"/>
      <c r="S111" s="202"/>
    </row>
    <row r="112" spans="2:19" s="203" customFormat="1" ht="23.4">
      <c r="B112" s="202"/>
      <c r="D112" s="202"/>
      <c r="E112" s="202"/>
      <c r="F112" s="202"/>
      <c r="G112" s="202"/>
      <c r="H112" s="202"/>
      <c r="I112" s="202"/>
      <c r="J112" s="202"/>
      <c r="K112" s="202"/>
      <c r="L112" s="202"/>
      <c r="M112" s="202"/>
      <c r="N112" s="202"/>
      <c r="O112" s="202"/>
      <c r="P112" s="202"/>
      <c r="Q112" s="202"/>
      <c r="R112" s="202"/>
      <c r="S112" s="202"/>
    </row>
    <row r="113" spans="2:19" s="203" customFormat="1" ht="23.4">
      <c r="B113" s="202"/>
      <c r="D113" s="202"/>
      <c r="E113" s="202"/>
      <c r="F113" s="202"/>
      <c r="G113" s="202"/>
      <c r="H113" s="202"/>
      <c r="I113" s="202"/>
      <c r="J113" s="202"/>
      <c r="K113" s="202"/>
      <c r="L113" s="202"/>
      <c r="M113" s="202"/>
      <c r="N113" s="202"/>
      <c r="O113" s="202"/>
      <c r="P113" s="202"/>
      <c r="Q113" s="202"/>
      <c r="R113" s="202"/>
      <c r="S113" s="202"/>
    </row>
    <row r="114" spans="2:19" s="203" customFormat="1" ht="23.4">
      <c r="B114" s="202"/>
      <c r="D114" s="202"/>
      <c r="E114" s="202"/>
      <c r="F114" s="202"/>
      <c r="G114" s="202"/>
      <c r="H114" s="202"/>
      <c r="I114" s="202"/>
      <c r="J114" s="202"/>
      <c r="K114" s="202"/>
      <c r="L114" s="202"/>
      <c r="M114" s="202"/>
      <c r="N114" s="202"/>
      <c r="O114" s="202"/>
      <c r="P114" s="202"/>
      <c r="Q114" s="202"/>
      <c r="R114" s="202"/>
      <c r="S114" s="202"/>
    </row>
    <row r="115" spans="2:19" s="203" customFormat="1" ht="23.4">
      <c r="B115" s="202"/>
      <c r="D115" s="202"/>
      <c r="E115" s="202"/>
      <c r="F115" s="202"/>
      <c r="G115" s="202"/>
      <c r="H115" s="202"/>
      <c r="I115" s="202"/>
      <c r="J115" s="202"/>
      <c r="K115" s="202"/>
      <c r="L115" s="202"/>
      <c r="M115" s="202"/>
      <c r="N115" s="202"/>
      <c r="O115" s="202"/>
      <c r="P115" s="202"/>
      <c r="Q115" s="202"/>
      <c r="R115" s="202"/>
      <c r="S115" s="202"/>
    </row>
  </sheetData>
  <printOptions horizontalCentered="1"/>
  <pageMargins left="0.78740157480314998" right="0.32" top="0.66929133858267698" bottom="0.31496062992126" header="0.31496062992126" footer="0.31496062992126"/>
  <pageSetup paperSize="9" scale="75" fitToHeight="7" orientation="portrait" cellComments="asDisplayed" r:id="rId1"/>
  <headerFooter>
    <evenHeader>&amp;R&amp;"Arial,Italic"&amp;12For internal use only</evenHeader>
  </headerFooter>
  <rowBreaks count="1" manualBreakCount="1">
    <brk id="40" max="16383" man="1"/>
  </rowBreaks>
  <ignoredErrors>
    <ignoredError sqref="F14" formulaRange="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K42"/>
  <sheetViews>
    <sheetView showGridLines="0" zoomScale="55" zoomScaleNormal="55" zoomScaleSheetLayoutView="80" workbookViewId="0">
      <selection activeCell="A19" sqref="A19"/>
    </sheetView>
  </sheetViews>
  <sheetFormatPr defaultColWidth="9.109375" defaultRowHeight="23.4"/>
  <cols>
    <col min="1" max="1" width="12.88671875" style="10" customWidth="1"/>
    <col min="2" max="2" width="9.88671875" style="10" customWidth="1"/>
    <col min="3" max="3" width="74" style="10" customWidth="1"/>
    <col min="4" max="4" width="1.109375" style="10" customWidth="1"/>
    <col min="5" max="5" width="15" style="10" customWidth="1"/>
    <col min="6" max="6" width="1.88671875" style="10" customWidth="1"/>
    <col min="7" max="7" width="15" style="10" customWidth="1"/>
    <col min="8" max="8" width="1.88671875" style="10" customWidth="1"/>
    <col min="9" max="9" width="15" style="10" customWidth="1"/>
    <col min="10" max="10" width="1.88671875" style="10" customWidth="1"/>
    <col min="11" max="11" width="16.88671875" style="10" bestFit="1" customWidth="1"/>
    <col min="12" max="12" width="1.88671875" style="10" customWidth="1"/>
    <col min="13" max="13" width="15" style="10" customWidth="1"/>
    <col min="14" max="14" width="1.5546875" style="10" customWidth="1"/>
    <col min="15" max="15" width="15" style="10" customWidth="1"/>
    <col min="16" max="16" width="1.88671875" style="10" customWidth="1"/>
    <col min="17" max="17" width="15" style="10" customWidth="1"/>
    <col min="18" max="18" width="1.88671875" style="10" customWidth="1"/>
    <col min="19" max="19" width="18.109375" style="10" customWidth="1"/>
    <col min="20" max="20" width="1.88671875" style="10" customWidth="1"/>
    <col min="21" max="21" width="18.109375" style="10" customWidth="1"/>
    <col min="22" max="22" width="1.88671875" style="10" customWidth="1"/>
    <col min="23" max="23" width="18.5546875" style="10" customWidth="1"/>
    <col min="24" max="24" width="1.88671875" style="10" customWidth="1"/>
    <col min="25" max="25" width="15" style="10" customWidth="1"/>
    <col min="26" max="26" width="1.88671875" style="10" customWidth="1"/>
    <col min="27" max="27" width="19.44140625" style="10" bestFit="1" customWidth="1"/>
    <col min="28" max="28" width="1.88671875" style="10" customWidth="1"/>
    <col min="29" max="29" width="17.5546875" style="10" customWidth="1"/>
    <col min="30" max="30" width="1.88671875" style="10" customWidth="1"/>
    <col min="31" max="31" width="16" style="10" customWidth="1"/>
    <col min="32" max="32" width="1.88671875" style="10" customWidth="1"/>
    <col min="33" max="33" width="15" style="10" customWidth="1"/>
    <col min="34" max="34" width="1.88671875" style="10" customWidth="1"/>
    <col min="35" max="35" width="15" style="10" customWidth="1"/>
    <col min="36" max="36" width="1.88671875" style="10" customWidth="1"/>
    <col min="37" max="37" width="15" style="10" customWidth="1"/>
    <col min="38" max="38" width="0.88671875" style="10" customWidth="1"/>
    <col min="39" max="16384" width="9.109375" style="10"/>
  </cols>
  <sheetData>
    <row r="1" spans="1:37" ht="22.5" customHeight="1">
      <c r="A1" s="4" t="s">
        <v>235</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row>
    <row r="2" spans="1:37" ht="22.5" customHeight="1">
      <c r="A2" s="48" t="s">
        <v>162</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row>
    <row r="3" spans="1:37" ht="22.5" customHeight="1">
      <c r="A3" s="48" t="s">
        <v>242</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row>
    <row r="4" spans="1:37" ht="22.5" customHeight="1">
      <c r="B4" s="49"/>
      <c r="C4" s="49"/>
      <c r="D4" s="49"/>
      <c r="E4" s="49"/>
      <c r="F4" s="49"/>
      <c r="G4" s="49"/>
      <c r="H4" s="49"/>
      <c r="I4" s="49"/>
      <c r="J4" s="49"/>
      <c r="K4" s="49"/>
      <c r="L4" s="49"/>
      <c r="M4" s="49"/>
      <c r="N4" s="49"/>
      <c r="O4" s="49"/>
      <c r="P4" s="49"/>
      <c r="Q4" s="50"/>
      <c r="R4" s="49"/>
      <c r="S4" s="50"/>
      <c r="T4" s="49"/>
      <c r="U4" s="50"/>
      <c r="V4" s="49"/>
      <c r="W4" s="50"/>
      <c r="X4" s="49"/>
      <c r="Y4" s="50"/>
      <c r="Z4" s="49"/>
      <c r="AA4" s="49"/>
      <c r="AB4" s="49"/>
      <c r="AC4" s="50"/>
      <c r="AD4" s="49"/>
      <c r="AE4" s="50"/>
      <c r="AF4" s="49"/>
      <c r="AG4" s="50"/>
      <c r="AH4" s="49"/>
      <c r="AI4" s="49"/>
      <c r="AJ4" s="49"/>
      <c r="AK4" s="3" t="s">
        <v>1</v>
      </c>
    </row>
    <row r="5" spans="1:37" ht="22.5" customHeight="1">
      <c r="A5" s="20"/>
      <c r="B5" s="20"/>
      <c r="C5" s="20"/>
      <c r="D5" s="11"/>
      <c r="E5" s="325" t="s">
        <v>2</v>
      </c>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row>
    <row r="6" spans="1:37" ht="22.5" customHeight="1">
      <c r="A6" s="20"/>
      <c r="B6" s="20"/>
      <c r="C6" s="20"/>
      <c r="D6" s="7"/>
      <c r="E6" s="326" t="s">
        <v>36</v>
      </c>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326"/>
      <c r="AH6" s="51"/>
      <c r="AI6" s="20"/>
      <c r="AJ6" s="51"/>
      <c r="AK6" s="51"/>
    </row>
    <row r="7" spans="1:37" ht="22.5" customHeight="1">
      <c r="A7" s="20"/>
      <c r="B7" s="20"/>
      <c r="C7" s="20"/>
      <c r="D7" s="7"/>
      <c r="E7" s="20"/>
      <c r="F7" s="20"/>
      <c r="G7" s="20"/>
      <c r="H7" s="20"/>
      <c r="I7" s="20"/>
      <c r="J7" s="20"/>
      <c r="K7" s="20"/>
      <c r="L7" s="20"/>
      <c r="M7" s="20"/>
      <c r="N7" s="20"/>
      <c r="O7" s="20"/>
      <c r="P7" s="20"/>
      <c r="Q7" s="326" t="s">
        <v>35</v>
      </c>
      <c r="R7" s="326"/>
      <c r="S7" s="326"/>
      <c r="T7" s="326"/>
      <c r="U7" s="326"/>
      <c r="V7" s="326"/>
      <c r="W7" s="326"/>
      <c r="X7" s="326"/>
      <c r="Y7" s="326"/>
      <c r="Z7" s="326"/>
      <c r="AA7" s="326"/>
      <c r="AB7" s="326"/>
      <c r="AC7" s="326"/>
      <c r="AD7" s="326"/>
      <c r="AE7" s="326"/>
      <c r="AF7" s="20"/>
      <c r="AG7" s="20"/>
      <c r="AH7" s="51"/>
      <c r="AI7" s="20"/>
      <c r="AJ7" s="51"/>
      <c r="AK7" s="51"/>
    </row>
    <row r="8" spans="1:37" ht="22.5" customHeight="1">
      <c r="A8" s="20"/>
      <c r="B8" s="20"/>
      <c r="C8" s="20"/>
      <c r="D8" s="7"/>
      <c r="E8" s="20"/>
      <c r="F8" s="20"/>
      <c r="G8" s="20"/>
      <c r="H8" s="20"/>
      <c r="I8" s="20"/>
      <c r="J8" s="20"/>
      <c r="K8" s="20"/>
      <c r="L8" s="20"/>
      <c r="M8" s="20"/>
      <c r="N8" s="20"/>
      <c r="O8" s="20"/>
      <c r="P8" s="20"/>
      <c r="Q8" s="326" t="s">
        <v>163</v>
      </c>
      <c r="R8" s="326"/>
      <c r="S8" s="326"/>
      <c r="T8" s="326"/>
      <c r="U8" s="326"/>
      <c r="V8" s="326"/>
      <c r="W8" s="326"/>
      <c r="X8" s="326"/>
      <c r="Y8" s="326"/>
      <c r="Z8" s="326"/>
      <c r="AA8" s="326"/>
      <c r="AB8" s="20"/>
      <c r="AC8" s="20"/>
      <c r="AD8" s="20"/>
      <c r="AE8" s="20"/>
      <c r="AF8" s="20"/>
      <c r="AG8" s="20"/>
      <c r="AH8" s="51"/>
      <c r="AI8" s="20" t="s">
        <v>164</v>
      </c>
      <c r="AJ8" s="51"/>
      <c r="AK8" s="51"/>
    </row>
    <row r="9" spans="1:37" ht="22.5" customHeight="1">
      <c r="A9" s="20"/>
      <c r="B9" s="20"/>
      <c r="C9" s="20"/>
      <c r="D9" s="7"/>
      <c r="E9" s="20"/>
      <c r="F9" s="20"/>
      <c r="G9" s="20"/>
      <c r="H9" s="20"/>
      <c r="I9" s="20"/>
      <c r="J9" s="20"/>
      <c r="K9" s="20"/>
      <c r="L9" s="20"/>
      <c r="M9" s="20"/>
      <c r="N9" s="20"/>
      <c r="O9" s="20"/>
      <c r="P9" s="20"/>
      <c r="Q9" s="20" t="s">
        <v>165</v>
      </c>
      <c r="R9" s="20"/>
      <c r="S9" s="20"/>
      <c r="T9" s="20"/>
      <c r="U9" s="20"/>
      <c r="V9" s="20"/>
      <c r="W9" s="20"/>
      <c r="X9" s="20"/>
      <c r="Y9" s="20"/>
      <c r="Z9" s="20"/>
      <c r="AA9" s="20" t="s">
        <v>166</v>
      </c>
      <c r="AB9" s="20"/>
      <c r="AC9" s="20"/>
      <c r="AD9" s="20"/>
      <c r="AE9" s="20"/>
      <c r="AF9" s="20"/>
      <c r="AG9" s="20"/>
      <c r="AH9" s="51"/>
      <c r="AI9" s="20" t="s">
        <v>167</v>
      </c>
      <c r="AJ9" s="51"/>
      <c r="AK9" s="51"/>
    </row>
    <row r="10" spans="1:37" s="20" customFormat="1" ht="22.5" customHeight="1">
      <c r="Q10" s="20" t="s">
        <v>168</v>
      </c>
      <c r="U10" s="20" t="s">
        <v>169</v>
      </c>
      <c r="W10" s="20" t="s">
        <v>169</v>
      </c>
      <c r="Y10" s="20" t="s">
        <v>170</v>
      </c>
      <c r="AA10" s="20" t="s">
        <v>171</v>
      </c>
      <c r="AC10" s="52" t="s">
        <v>172</v>
      </c>
      <c r="AE10" s="20" t="s">
        <v>173</v>
      </c>
      <c r="AG10" s="20" t="s">
        <v>173</v>
      </c>
      <c r="AI10" s="20" t="s">
        <v>174</v>
      </c>
      <c r="AK10" s="20" t="s">
        <v>173</v>
      </c>
    </row>
    <row r="11" spans="1:37" s="20" customFormat="1" ht="22.5" customHeight="1">
      <c r="D11" s="327" t="s">
        <v>28</v>
      </c>
      <c r="E11" s="327"/>
      <c r="G11" s="20" t="s">
        <v>175</v>
      </c>
      <c r="I11" s="20" t="s">
        <v>176</v>
      </c>
      <c r="K11" s="20" t="s">
        <v>177</v>
      </c>
      <c r="M11" s="328" t="s">
        <v>32</v>
      </c>
      <c r="N11" s="328"/>
      <c r="O11" s="328"/>
      <c r="Q11" s="20" t="s">
        <v>178</v>
      </c>
      <c r="S11" s="20" t="s">
        <v>169</v>
      </c>
      <c r="U11" s="20" t="s">
        <v>179</v>
      </c>
      <c r="W11" s="20" t="s">
        <v>180</v>
      </c>
      <c r="Y11" s="20" t="s">
        <v>181</v>
      </c>
      <c r="AA11" s="20" t="s">
        <v>182</v>
      </c>
      <c r="AC11" s="52" t="s">
        <v>183</v>
      </c>
      <c r="AE11" s="20" t="s">
        <v>184</v>
      </c>
      <c r="AG11" s="20" t="s">
        <v>27</v>
      </c>
      <c r="AI11" s="20" t="s">
        <v>185</v>
      </c>
      <c r="AK11" s="20" t="s">
        <v>186</v>
      </c>
    </row>
    <row r="12" spans="1:37" s="20" customFormat="1" ht="22.5" customHeight="1">
      <c r="E12" s="143" t="s">
        <v>187</v>
      </c>
      <c r="G12" s="143" t="s">
        <v>188</v>
      </c>
      <c r="I12" s="143" t="s">
        <v>189</v>
      </c>
      <c r="K12" s="143" t="s">
        <v>190</v>
      </c>
      <c r="M12" s="143" t="s">
        <v>191</v>
      </c>
      <c r="O12" s="143" t="s">
        <v>192</v>
      </c>
      <c r="Q12" s="143" t="s">
        <v>193</v>
      </c>
      <c r="S12" s="104" t="s">
        <v>194</v>
      </c>
      <c r="U12" s="104" t="s">
        <v>195</v>
      </c>
      <c r="W12" s="104" t="s">
        <v>196</v>
      </c>
      <c r="Y12" s="143" t="s">
        <v>7</v>
      </c>
      <c r="AA12" s="143" t="s">
        <v>197</v>
      </c>
      <c r="AC12" s="56" t="s">
        <v>198</v>
      </c>
      <c r="AE12" s="143" t="s">
        <v>199</v>
      </c>
      <c r="AG12" s="143" t="s">
        <v>200</v>
      </c>
      <c r="AI12" s="143" t="s">
        <v>201</v>
      </c>
      <c r="AK12" s="143" t="s">
        <v>202</v>
      </c>
    </row>
    <row r="13" spans="1:37" s="20" customFormat="1" ht="22.5" customHeight="1">
      <c r="A13" s="135" t="s">
        <v>203</v>
      </c>
      <c r="S13" s="137"/>
      <c r="U13" s="137"/>
      <c r="W13" s="137"/>
      <c r="AC13" s="52"/>
    </row>
    <row r="14" spans="1:37" s="20" customFormat="1" ht="22.5" customHeight="1">
      <c r="A14" s="136" t="s">
        <v>204</v>
      </c>
      <c r="E14" s="61"/>
      <c r="G14" s="61"/>
      <c r="I14" s="61"/>
      <c r="K14" s="61"/>
      <c r="M14" s="61"/>
      <c r="O14" s="134"/>
      <c r="Q14" s="143"/>
      <c r="S14" s="143"/>
      <c r="U14" s="143"/>
      <c r="W14" s="143"/>
      <c r="Y14" s="143"/>
      <c r="AA14" s="143"/>
      <c r="AC14" s="143"/>
      <c r="AE14" s="143">
        <f>SUM(Q14:AD14)</f>
        <v>0</v>
      </c>
      <c r="AG14" s="143">
        <f>SUM(E14:O14,AE14)</f>
        <v>0</v>
      </c>
      <c r="AI14" s="143"/>
      <c r="AK14" s="143">
        <f t="shared" ref="AK14" si="0">SUM(AG14:AI14)</f>
        <v>0</v>
      </c>
    </row>
    <row r="15" spans="1:37" ht="53.25" customHeight="1">
      <c r="A15" s="324" t="s">
        <v>205</v>
      </c>
      <c r="B15" s="324"/>
      <c r="C15" s="324"/>
      <c r="D15" s="324"/>
      <c r="E15" s="20">
        <f>SUM(E13:E14)</f>
        <v>0</v>
      </c>
      <c r="F15" s="20"/>
      <c r="G15" s="20">
        <f>SUM(G13:G14)</f>
        <v>0</v>
      </c>
      <c r="H15" s="20"/>
      <c r="I15" s="20">
        <f>SUM(I13:I14)</f>
        <v>0</v>
      </c>
      <c r="J15" s="20"/>
      <c r="K15" s="20">
        <f>SUM(K13:K14)</f>
        <v>0</v>
      </c>
      <c r="L15" s="20"/>
      <c r="M15" s="20">
        <f>SUM(M13:M14)</f>
        <v>0</v>
      </c>
      <c r="N15" s="20"/>
      <c r="O15" s="20">
        <f>SUM(O13:O14)</f>
        <v>0</v>
      </c>
      <c r="P15" s="20"/>
      <c r="Q15" s="20">
        <f>SUM(Q13:Q14)</f>
        <v>0</v>
      </c>
      <c r="R15" s="20"/>
      <c r="S15" s="20">
        <f>SUM(S13:S14)</f>
        <v>0</v>
      </c>
      <c r="T15" s="20"/>
      <c r="U15" s="20">
        <f>SUM(U13:U14)</f>
        <v>0</v>
      </c>
      <c r="V15" s="20"/>
      <c r="W15" s="20">
        <f>SUM(W13:W14)</f>
        <v>0</v>
      </c>
      <c r="X15" s="20"/>
      <c r="Y15" s="20">
        <f>SUM(Y13:Y14)</f>
        <v>0</v>
      </c>
      <c r="Z15" s="20"/>
      <c r="AA15" s="20">
        <f>SUM(AA13:AA14)</f>
        <v>0</v>
      </c>
      <c r="AB15" s="20"/>
      <c r="AC15" s="20">
        <f>SUM(AC13:AC14)</f>
        <v>0</v>
      </c>
      <c r="AD15" s="20"/>
      <c r="AE15" s="20">
        <f>SUM(AE13:AE14)</f>
        <v>0</v>
      </c>
      <c r="AF15" s="20"/>
      <c r="AG15" s="20">
        <f>SUM(AG13:AG14)</f>
        <v>0</v>
      </c>
      <c r="AH15" s="20"/>
      <c r="AI15" s="20">
        <f>SUM(AI13:AI14)</f>
        <v>0</v>
      </c>
      <c r="AJ15" s="20"/>
      <c r="AK15" s="20">
        <f>SUM(AK13:AK14)</f>
        <v>0</v>
      </c>
    </row>
    <row r="16" spans="1:37" ht="22.5" customHeight="1">
      <c r="A16" s="9" t="s">
        <v>206</v>
      </c>
      <c r="C16" s="55"/>
      <c r="D16" s="55"/>
      <c r="E16" s="20"/>
      <c r="F16" s="20"/>
      <c r="G16" s="20"/>
      <c r="H16" s="20"/>
      <c r="I16" s="20"/>
      <c r="J16" s="20"/>
      <c r="K16" s="20"/>
      <c r="L16" s="20"/>
      <c r="M16" s="20"/>
      <c r="N16" s="20"/>
      <c r="O16" s="59" t="s">
        <v>78</v>
      </c>
      <c r="P16" s="20"/>
      <c r="Q16" s="20"/>
      <c r="R16" s="20"/>
      <c r="S16" s="20"/>
      <c r="T16" s="20"/>
      <c r="U16" s="20"/>
      <c r="V16" s="20"/>
      <c r="W16" s="20"/>
      <c r="X16" s="20"/>
      <c r="Y16" s="20"/>
      <c r="Z16" s="20"/>
      <c r="AA16" s="20"/>
      <c r="AB16" s="20"/>
      <c r="AC16" s="20"/>
      <c r="AD16" s="20"/>
      <c r="AE16" s="20">
        <f>SUM(Q16:AD16)</f>
        <v>0</v>
      </c>
      <c r="AF16" s="20"/>
      <c r="AG16" s="20">
        <f>SUM(E16:O16,AE16)</f>
        <v>0</v>
      </c>
      <c r="AH16" s="20"/>
      <c r="AI16" s="20"/>
      <c r="AJ16" s="20"/>
      <c r="AK16" s="20">
        <f>SUM(AG16:AI16)</f>
        <v>0</v>
      </c>
    </row>
    <row r="17" spans="1:37" ht="22.5" customHeight="1">
      <c r="A17" s="29" t="s">
        <v>207</v>
      </c>
      <c r="C17" s="55"/>
      <c r="D17" s="55"/>
      <c r="E17" s="61"/>
      <c r="F17" s="20"/>
      <c r="G17" s="61"/>
      <c r="H17" s="20"/>
      <c r="I17" s="61"/>
      <c r="J17" s="20"/>
      <c r="K17" s="61"/>
      <c r="L17" s="20"/>
      <c r="M17" s="61"/>
      <c r="N17" s="20"/>
      <c r="O17" s="62" t="s">
        <v>208</v>
      </c>
      <c r="P17" s="20"/>
      <c r="Q17" s="143" t="s">
        <v>209</v>
      </c>
      <c r="R17" s="20"/>
      <c r="S17" s="143" t="s">
        <v>209</v>
      </c>
      <c r="T17" s="20"/>
      <c r="U17" s="143" t="s">
        <v>209</v>
      </c>
      <c r="V17" s="20"/>
      <c r="W17" s="143" t="s">
        <v>209</v>
      </c>
      <c r="X17" s="20"/>
      <c r="Y17" s="143" t="s">
        <v>209</v>
      </c>
      <c r="Z17" s="20"/>
      <c r="AA17" s="143" t="s">
        <v>209</v>
      </c>
      <c r="AB17" s="20"/>
      <c r="AC17" s="143" t="s">
        <v>209</v>
      </c>
      <c r="AD17" s="20"/>
      <c r="AE17" s="143">
        <f>SUM(Q17:AD17)</f>
        <v>0</v>
      </c>
      <c r="AF17" s="20"/>
      <c r="AG17" s="143">
        <f>SUM(E17:O17,AE17)</f>
        <v>0</v>
      </c>
      <c r="AH17" s="20"/>
      <c r="AI17" s="143"/>
      <c r="AJ17" s="20"/>
      <c r="AK17" s="143">
        <f>SUM(AG17:AI17)</f>
        <v>0</v>
      </c>
    </row>
    <row r="18" spans="1:37" ht="22.5" customHeight="1">
      <c r="A18" s="9" t="s">
        <v>124</v>
      </c>
      <c r="C18" s="55"/>
      <c r="D18" s="55"/>
      <c r="E18" s="20">
        <f>SUM(E16:E17)</f>
        <v>0</v>
      </c>
      <c r="F18" s="20"/>
      <c r="G18" s="20">
        <f>SUM(G16:G17)</f>
        <v>0</v>
      </c>
      <c r="H18" s="20"/>
      <c r="I18" s="20">
        <f>SUM(I16:I17)</f>
        <v>0</v>
      </c>
      <c r="J18" s="20"/>
      <c r="K18" s="20">
        <f>SUM(K16:K17)</f>
        <v>0</v>
      </c>
      <c r="L18" s="20"/>
      <c r="M18" s="20">
        <f>SUM(M16:M17)</f>
        <v>0</v>
      </c>
      <c r="N18" s="20"/>
      <c r="O18" s="20">
        <f>SUM(O16:O17)</f>
        <v>0</v>
      </c>
      <c r="P18" s="20"/>
      <c r="Q18" s="20">
        <f>SUM(Q16:Q17)</f>
        <v>0</v>
      </c>
      <c r="R18" s="20"/>
      <c r="S18" s="20">
        <f>SUM(S16:S17)</f>
        <v>0</v>
      </c>
      <c r="T18" s="20"/>
      <c r="U18" s="20">
        <f>SUM(U16:U17)</f>
        <v>0</v>
      </c>
      <c r="V18" s="20"/>
      <c r="W18" s="20">
        <f>SUM(W16:W17)</f>
        <v>0</v>
      </c>
      <c r="X18" s="20"/>
      <c r="Y18" s="20">
        <f>SUM(Y16:Y17)</f>
        <v>0</v>
      </c>
      <c r="Z18" s="20"/>
      <c r="AA18" s="20">
        <f>SUM(AA16:AA17)</f>
        <v>0</v>
      </c>
      <c r="AB18" s="20"/>
      <c r="AC18" s="20">
        <f>SUM(AC16:AC17)</f>
        <v>0</v>
      </c>
      <c r="AD18" s="20"/>
      <c r="AE18" s="20">
        <f>SUM(AE16:AE17)</f>
        <v>0</v>
      </c>
      <c r="AF18" s="20"/>
      <c r="AG18" s="20">
        <f>SUM(AG16:AG17)</f>
        <v>0</v>
      </c>
      <c r="AH18" s="20"/>
      <c r="AI18" s="20">
        <f>SUM(AI16:AI17)</f>
        <v>0</v>
      </c>
      <c r="AJ18" s="20"/>
      <c r="AK18" s="20">
        <f>SUM(AK16:AK17)</f>
        <v>0</v>
      </c>
    </row>
    <row r="19" spans="1:37" ht="22.5" customHeight="1">
      <c r="A19" s="9" t="s">
        <v>210</v>
      </c>
      <c r="D19" s="20"/>
      <c r="AE19" s="10">
        <f>SUM(Q19:AD19)</f>
        <v>0</v>
      </c>
      <c r="AG19" s="10">
        <f>SUM(E19:O19,AE19)</f>
        <v>0</v>
      </c>
      <c r="AK19" s="10">
        <f t="shared" ref="AK19:AK22" si="1">SUM(AG19:AI19)</f>
        <v>0</v>
      </c>
    </row>
    <row r="20" spans="1:37" ht="22.5" customHeight="1">
      <c r="A20" s="97" t="s">
        <v>211</v>
      </c>
      <c r="B20" s="97"/>
      <c r="C20" s="97"/>
      <c r="D20" s="20"/>
      <c r="AE20" s="10">
        <f>SUM(Q20:AD20)</f>
        <v>0</v>
      </c>
      <c r="AG20" s="10">
        <f>SUM(E20:O20,AE20)</f>
        <v>0</v>
      </c>
      <c r="AK20" s="10">
        <f>SUM(AG20:AI20)</f>
        <v>0</v>
      </c>
    </row>
    <row r="21" spans="1:37" ht="22.5" customHeight="1">
      <c r="A21" s="9" t="s">
        <v>212</v>
      </c>
      <c r="D21" s="20"/>
      <c r="AE21" s="10">
        <f>SUM(Q21:AD21)</f>
        <v>0</v>
      </c>
      <c r="AG21" s="10">
        <f>SUM(E21:O21,AE21)</f>
        <v>0</v>
      </c>
      <c r="AK21" s="10">
        <f t="shared" si="1"/>
        <v>0</v>
      </c>
    </row>
    <row r="22" spans="1:37" ht="22.5" customHeight="1">
      <c r="A22" s="9" t="s">
        <v>213</v>
      </c>
      <c r="D22" s="20"/>
      <c r="E22" s="143"/>
      <c r="F22" s="20"/>
      <c r="G22" s="143"/>
      <c r="H22" s="20"/>
      <c r="I22" s="143"/>
      <c r="J22" s="20"/>
      <c r="K22" s="143"/>
      <c r="L22" s="20"/>
      <c r="M22" s="143"/>
      <c r="N22" s="20"/>
      <c r="O22" s="143"/>
      <c r="P22" s="20"/>
      <c r="Q22" s="143"/>
      <c r="R22" s="20"/>
      <c r="S22" s="143"/>
      <c r="T22" s="20"/>
      <c r="U22" s="143"/>
      <c r="V22" s="20"/>
      <c r="W22" s="143"/>
      <c r="X22" s="20"/>
      <c r="Y22" s="143"/>
      <c r="Z22" s="20"/>
      <c r="AA22" s="143"/>
      <c r="AB22" s="20"/>
      <c r="AC22" s="143"/>
      <c r="AD22" s="20"/>
      <c r="AE22" s="143">
        <f>SUM(Q22:AD22)</f>
        <v>0</v>
      </c>
      <c r="AF22" s="20"/>
      <c r="AG22" s="143">
        <f>SUM(E22:O22,AE22)</f>
        <v>0</v>
      </c>
      <c r="AH22" s="20"/>
      <c r="AI22" s="143"/>
      <c r="AJ22" s="20"/>
      <c r="AK22" s="143">
        <f t="shared" si="1"/>
        <v>0</v>
      </c>
    </row>
    <row r="23" spans="1:37" ht="22.5" customHeight="1" thickBot="1">
      <c r="A23" s="16" t="s">
        <v>214</v>
      </c>
      <c r="D23" s="20"/>
      <c r="E23" s="43">
        <f>SUM(E15,E18:E22)</f>
        <v>0</v>
      </c>
      <c r="F23" s="20"/>
      <c r="G23" s="43">
        <f>SUM(G15,G18:G22)</f>
        <v>0</v>
      </c>
      <c r="H23" s="20"/>
      <c r="I23" s="43">
        <f>SUM(I15,I18:I22)</f>
        <v>0</v>
      </c>
      <c r="J23" s="20"/>
      <c r="K23" s="43">
        <f>SUM(K15,K18:K22)</f>
        <v>0</v>
      </c>
      <c r="L23" s="20"/>
      <c r="M23" s="43">
        <f>SUM(M15,M18:M22)</f>
        <v>0</v>
      </c>
      <c r="N23" s="20"/>
      <c r="O23" s="43">
        <f>SUM(O15,O18:O22)</f>
        <v>0</v>
      </c>
      <c r="P23" s="20"/>
      <c r="Q23" s="43">
        <f>SUM(Q15,Q18:Q22)</f>
        <v>0</v>
      </c>
      <c r="R23" s="20"/>
      <c r="S23" s="43">
        <f>SUM(S15,S18:S22)</f>
        <v>0</v>
      </c>
      <c r="T23" s="20"/>
      <c r="U23" s="43">
        <f>SUM(U15,U18:U22)</f>
        <v>0</v>
      </c>
      <c r="V23" s="20"/>
      <c r="W23" s="43">
        <f>SUM(W15,W18:W22)</f>
        <v>0</v>
      </c>
      <c r="X23" s="20"/>
      <c r="Y23" s="43">
        <f>SUM(Y15,Y18:Y22)</f>
        <v>0</v>
      </c>
      <c r="Z23" s="20"/>
      <c r="AA23" s="43">
        <f>SUM(AA15,AA18:AA22)</f>
        <v>0</v>
      </c>
      <c r="AB23" s="20"/>
      <c r="AC23" s="43">
        <f>SUM(AC15,AC18:AC22)</f>
        <v>0</v>
      </c>
      <c r="AD23" s="20"/>
      <c r="AE23" s="58">
        <f>SUM(AE15,AE18:AE22)</f>
        <v>0</v>
      </c>
      <c r="AF23" s="20"/>
      <c r="AG23" s="43">
        <f>SUM(AG15,AG18:AG22)</f>
        <v>0</v>
      </c>
      <c r="AH23" s="20"/>
      <c r="AI23" s="43">
        <f>SUM(AI15,AI18:AI22)</f>
        <v>0</v>
      </c>
      <c r="AJ23" s="20"/>
      <c r="AK23" s="43">
        <f>SUM(AK15,AK18:AK22)</f>
        <v>0</v>
      </c>
    </row>
    <row r="24" spans="1:37" ht="22.5" customHeight="1" thickTop="1">
      <c r="A24" s="16"/>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22.5" customHeight="1">
      <c r="A25" s="135" t="s">
        <v>215</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22.5" customHeight="1">
      <c r="A26" s="136" t="s">
        <v>216</v>
      </c>
      <c r="D26" s="20"/>
      <c r="E26" s="61"/>
      <c r="F26" s="20"/>
      <c r="G26" s="61"/>
      <c r="H26" s="20"/>
      <c r="I26" s="61"/>
      <c r="J26" s="20"/>
      <c r="K26" s="61"/>
      <c r="L26" s="20"/>
      <c r="M26" s="61"/>
      <c r="N26" s="20"/>
      <c r="O26" s="134"/>
      <c r="P26" s="20"/>
      <c r="Q26" s="143"/>
      <c r="R26" s="20"/>
      <c r="S26" s="143"/>
      <c r="T26" s="20"/>
      <c r="U26" s="143"/>
      <c r="V26" s="20"/>
      <c r="W26" s="143"/>
      <c r="X26" s="20"/>
      <c r="Y26" s="143"/>
      <c r="Z26" s="20"/>
      <c r="AA26" s="143"/>
      <c r="AB26" s="20"/>
      <c r="AC26" s="143"/>
      <c r="AD26" s="20"/>
      <c r="AE26" s="143">
        <f>SUM(Q26:AD26)</f>
        <v>0</v>
      </c>
      <c r="AF26" s="20"/>
      <c r="AG26" s="143">
        <f>SUM(E26:O26,AE26)</f>
        <v>0</v>
      </c>
      <c r="AH26" s="20"/>
      <c r="AI26" s="143"/>
      <c r="AJ26" s="20"/>
      <c r="AK26" s="143">
        <f t="shared" ref="AK26" si="2">SUM(AG26:AI26)</f>
        <v>0</v>
      </c>
    </row>
    <row r="27" spans="1:37" ht="52.5" customHeight="1">
      <c r="A27" s="324" t="s">
        <v>217</v>
      </c>
      <c r="B27" s="324"/>
      <c r="C27" s="324"/>
      <c r="D27" s="20"/>
      <c r="E27" s="20">
        <f>SUM(E25:E26)</f>
        <v>0</v>
      </c>
      <c r="F27" s="20"/>
      <c r="G27" s="20">
        <f>SUM(G25:G26)</f>
        <v>0</v>
      </c>
      <c r="H27" s="20"/>
      <c r="I27" s="20">
        <f>SUM(I25:I26)</f>
        <v>0</v>
      </c>
      <c r="J27" s="20"/>
      <c r="K27" s="20">
        <f>SUM(K25:K26)</f>
        <v>0</v>
      </c>
      <c r="L27" s="20"/>
      <c r="M27" s="20">
        <f>SUM(M25:M26)</f>
        <v>0</v>
      </c>
      <c r="N27" s="20"/>
      <c r="O27" s="20">
        <f>SUM(O25:O26)</f>
        <v>0</v>
      </c>
      <c r="P27" s="20"/>
      <c r="Q27" s="20">
        <f>SUM(Q25:Q26)</f>
        <v>0</v>
      </c>
      <c r="R27" s="20"/>
      <c r="S27" s="20">
        <f>SUM(S25:S26)</f>
        <v>0</v>
      </c>
      <c r="T27" s="20"/>
      <c r="U27" s="20">
        <f>SUM(U25:U26)</f>
        <v>0</v>
      </c>
      <c r="V27" s="20"/>
      <c r="W27" s="20">
        <f>SUM(W25:W26)</f>
        <v>0</v>
      </c>
      <c r="X27" s="20"/>
      <c r="Y27" s="20">
        <f>SUM(Y25:Y26)</f>
        <v>0</v>
      </c>
      <c r="Z27" s="20"/>
      <c r="AA27" s="20">
        <f>SUM(AA25:AA26)</f>
        <v>0</v>
      </c>
      <c r="AB27" s="20"/>
      <c r="AC27" s="20">
        <f>SUM(AC25:AC26)</f>
        <v>0</v>
      </c>
      <c r="AD27" s="20"/>
      <c r="AE27" s="20">
        <f>SUM(AE25:AE26)</f>
        <v>0</v>
      </c>
      <c r="AF27" s="20"/>
      <c r="AG27" s="20">
        <f>SUM(AG25:AG26)</f>
        <v>0</v>
      </c>
      <c r="AH27" s="20"/>
      <c r="AI27" s="20">
        <f>SUM(AI25:AI26)</f>
        <v>0</v>
      </c>
      <c r="AJ27" s="20"/>
      <c r="AK27" s="20">
        <f>SUM(AK25:AK26)</f>
        <v>0</v>
      </c>
    </row>
    <row r="28" spans="1:37" ht="22.5" customHeight="1">
      <c r="A28" s="9" t="s">
        <v>206</v>
      </c>
      <c r="C28" s="55"/>
      <c r="D28" s="55"/>
      <c r="E28" s="20"/>
      <c r="F28" s="20"/>
      <c r="G28" s="20"/>
      <c r="H28" s="20"/>
      <c r="I28" s="20"/>
      <c r="J28" s="20"/>
      <c r="K28" s="20"/>
      <c r="L28" s="20"/>
      <c r="M28" s="20"/>
      <c r="N28" s="20"/>
      <c r="O28" s="59" t="s">
        <v>77</v>
      </c>
      <c r="P28" s="20"/>
      <c r="Q28" s="20"/>
      <c r="R28" s="20"/>
      <c r="S28" s="20"/>
      <c r="T28" s="20"/>
      <c r="U28" s="20"/>
      <c r="V28" s="20"/>
      <c r="W28" s="20"/>
      <c r="X28" s="20"/>
      <c r="Y28" s="20"/>
      <c r="Z28" s="20"/>
      <c r="AA28" s="20"/>
      <c r="AB28" s="20"/>
      <c r="AC28" s="20"/>
      <c r="AD28" s="20"/>
      <c r="AE28" s="20">
        <f>SUM(Q28:AD28)</f>
        <v>0</v>
      </c>
      <c r="AF28" s="20"/>
      <c r="AG28" s="20">
        <f>SUM(E28:O28,AE28)</f>
        <v>0</v>
      </c>
      <c r="AH28" s="20"/>
      <c r="AI28" s="20"/>
      <c r="AJ28" s="20"/>
      <c r="AK28" s="20">
        <f t="shared" ref="AK28:AK29" si="3">SUM(AG28:AI28)</f>
        <v>0</v>
      </c>
    </row>
    <row r="29" spans="1:37" ht="22.5" customHeight="1">
      <c r="A29" s="29" t="s">
        <v>207</v>
      </c>
      <c r="C29" s="55"/>
      <c r="D29" s="55"/>
      <c r="E29" s="61"/>
      <c r="F29" s="20"/>
      <c r="G29" s="61"/>
      <c r="H29" s="20"/>
      <c r="I29" s="61"/>
      <c r="J29" s="20"/>
      <c r="K29" s="61"/>
      <c r="L29" s="20"/>
      <c r="M29" s="61"/>
      <c r="N29" s="20"/>
      <c r="O29" s="62" t="s">
        <v>218</v>
      </c>
      <c r="P29" s="20"/>
      <c r="Q29" s="143" t="s">
        <v>209</v>
      </c>
      <c r="R29" s="20"/>
      <c r="S29" s="143" t="s">
        <v>209</v>
      </c>
      <c r="T29" s="20"/>
      <c r="U29" s="143" t="s">
        <v>209</v>
      </c>
      <c r="V29" s="20"/>
      <c r="W29" s="143" t="s">
        <v>209</v>
      </c>
      <c r="X29" s="20"/>
      <c r="Y29" s="143" t="s">
        <v>209</v>
      </c>
      <c r="Z29" s="20"/>
      <c r="AA29" s="143" t="s">
        <v>209</v>
      </c>
      <c r="AB29" s="20"/>
      <c r="AC29" s="143" t="s">
        <v>209</v>
      </c>
      <c r="AD29" s="20"/>
      <c r="AE29" s="143">
        <f>SUM(Q29:AD29)</f>
        <v>0</v>
      </c>
      <c r="AF29" s="20"/>
      <c r="AG29" s="143">
        <f>SUM(E29:O29,AE29)</f>
        <v>0</v>
      </c>
      <c r="AH29" s="20"/>
      <c r="AI29" s="143"/>
      <c r="AJ29" s="20"/>
      <c r="AK29" s="143">
        <f t="shared" si="3"/>
        <v>0</v>
      </c>
    </row>
    <row r="30" spans="1:37" ht="22.5" customHeight="1">
      <c r="A30" s="9" t="s">
        <v>124</v>
      </c>
      <c r="C30" s="55"/>
      <c r="D30" s="55"/>
      <c r="E30" s="20">
        <f>SUM(E28:E29)</f>
        <v>0</v>
      </c>
      <c r="F30" s="20"/>
      <c r="G30" s="20">
        <f>SUM(G28:G29)</f>
        <v>0</v>
      </c>
      <c r="H30" s="20"/>
      <c r="I30" s="20">
        <f>SUM(I28:I29)</f>
        <v>0</v>
      </c>
      <c r="J30" s="20"/>
      <c r="K30" s="20">
        <f>SUM(K28:K29)</f>
        <v>0</v>
      </c>
      <c r="L30" s="20"/>
      <c r="M30" s="20">
        <f>SUM(M28:M29)</f>
        <v>0</v>
      </c>
      <c r="N30" s="20"/>
      <c r="O30" s="20">
        <f>SUM(O28:O29)</f>
        <v>0</v>
      </c>
      <c r="P30" s="20"/>
      <c r="Q30" s="20">
        <f>SUM(Q28:Q29)</f>
        <v>0</v>
      </c>
      <c r="R30" s="20"/>
      <c r="S30" s="20">
        <f>SUM(S28:S29)</f>
        <v>0</v>
      </c>
      <c r="T30" s="20"/>
      <c r="U30" s="20">
        <f>SUM(U28:U29)</f>
        <v>0</v>
      </c>
      <c r="V30" s="20"/>
      <c r="W30" s="20">
        <f>SUM(W28:W29)</f>
        <v>0</v>
      </c>
      <c r="X30" s="20"/>
      <c r="Y30" s="20">
        <f>SUM(Y28:Y29)</f>
        <v>0</v>
      </c>
      <c r="Z30" s="20"/>
      <c r="AA30" s="20">
        <f>SUM(AA28:AA29)</f>
        <v>0</v>
      </c>
      <c r="AB30" s="20"/>
      <c r="AC30" s="20">
        <f>SUM(AC28:AC29)</f>
        <v>0</v>
      </c>
      <c r="AD30" s="20"/>
      <c r="AE30" s="20">
        <f>SUM(AE28:AE29)</f>
        <v>0</v>
      </c>
      <c r="AF30" s="20"/>
      <c r="AG30" s="20">
        <f>SUM(AG28:AG29)</f>
        <v>0</v>
      </c>
      <c r="AH30" s="20"/>
      <c r="AI30" s="20">
        <f>SUM(AI28:AI29)</f>
        <v>0</v>
      </c>
      <c r="AJ30" s="20"/>
      <c r="AK30" s="20">
        <f>SUM(AK28:AK29)</f>
        <v>0</v>
      </c>
    </row>
    <row r="31" spans="1:37" ht="22.5" customHeight="1">
      <c r="A31" s="9" t="s">
        <v>210</v>
      </c>
      <c r="D31" s="20"/>
      <c r="AE31" s="10">
        <f t="shared" ref="AE31:AE37" si="4">SUM(Q31:AD31)</f>
        <v>0</v>
      </c>
      <c r="AG31" s="10">
        <f t="shared" ref="AG31:AG37" si="5">SUM(E31:O31,AE31)</f>
        <v>0</v>
      </c>
      <c r="AK31" s="10">
        <f t="shared" ref="AK31:AK38" si="6">SUM(AG31:AI31)</f>
        <v>0</v>
      </c>
    </row>
    <row r="32" spans="1:37" ht="22.5" customHeight="1">
      <c r="A32" s="97" t="s">
        <v>211</v>
      </c>
      <c r="B32" s="97"/>
      <c r="C32" s="97"/>
      <c r="D32" s="20"/>
      <c r="AE32" s="10">
        <f>SUM(Q32:AD32)</f>
        <v>0</v>
      </c>
      <c r="AG32" s="10">
        <f>SUM(E32:O32,AE32)</f>
        <v>0</v>
      </c>
      <c r="AK32" s="10">
        <f>SUM(AG32:AI32)</f>
        <v>0</v>
      </c>
    </row>
    <row r="33" spans="1:37" ht="22.5" customHeight="1">
      <c r="A33" s="9" t="s">
        <v>212</v>
      </c>
      <c r="D33" s="20"/>
      <c r="AE33" s="10">
        <f t="shared" si="4"/>
        <v>0</v>
      </c>
      <c r="AG33" s="10">
        <f t="shared" si="5"/>
        <v>0</v>
      </c>
      <c r="AK33" s="10">
        <f t="shared" si="6"/>
        <v>0</v>
      </c>
    </row>
    <row r="34" spans="1:37" ht="22.5" customHeight="1">
      <c r="A34" s="17" t="s">
        <v>219</v>
      </c>
      <c r="B34" s="17"/>
      <c r="C34" s="17"/>
      <c r="D34" s="20"/>
      <c r="AE34" s="10">
        <f t="shared" si="4"/>
        <v>0</v>
      </c>
      <c r="AG34" s="10">
        <f t="shared" si="5"/>
        <v>0</v>
      </c>
      <c r="AK34" s="10">
        <f t="shared" si="6"/>
        <v>0</v>
      </c>
    </row>
    <row r="35" spans="1:37" ht="22.5" customHeight="1">
      <c r="A35" s="17" t="s">
        <v>220</v>
      </c>
      <c r="B35" s="17"/>
      <c r="C35" s="17"/>
      <c r="D35" s="20"/>
      <c r="AE35" s="10">
        <f t="shared" si="4"/>
        <v>0</v>
      </c>
      <c r="AG35" s="10">
        <f t="shared" si="5"/>
        <v>0</v>
      </c>
      <c r="AK35" s="10">
        <f t="shared" si="6"/>
        <v>0</v>
      </c>
    </row>
    <row r="36" spans="1:37" ht="22.5" customHeight="1">
      <c r="A36" s="17" t="s">
        <v>221</v>
      </c>
      <c r="B36" s="17"/>
      <c r="C36" s="17"/>
      <c r="D36" s="20"/>
      <c r="AE36" s="10">
        <f t="shared" si="4"/>
        <v>0</v>
      </c>
      <c r="AG36" s="10">
        <f t="shared" si="5"/>
        <v>0</v>
      </c>
      <c r="AK36" s="10">
        <f t="shared" si="6"/>
        <v>0</v>
      </c>
    </row>
    <row r="37" spans="1:37" ht="22.5" customHeight="1">
      <c r="A37" s="17" t="s">
        <v>222</v>
      </c>
      <c r="B37" s="17"/>
      <c r="C37" s="17"/>
      <c r="D37" s="20"/>
      <c r="AE37" s="10">
        <f t="shared" si="4"/>
        <v>0</v>
      </c>
      <c r="AG37" s="10">
        <f t="shared" si="5"/>
        <v>0</v>
      </c>
      <c r="AK37" s="10">
        <f t="shared" si="6"/>
        <v>0</v>
      </c>
    </row>
    <row r="38" spans="1:37" ht="22.5" customHeight="1">
      <c r="A38" s="17" t="s">
        <v>213</v>
      </c>
      <c r="B38" s="17"/>
      <c r="C38" s="17"/>
      <c r="D38" s="20"/>
      <c r="E38" s="143"/>
      <c r="F38" s="20"/>
      <c r="G38" s="143"/>
      <c r="H38" s="20"/>
      <c r="I38" s="143"/>
      <c r="J38" s="20"/>
      <c r="K38" s="143"/>
      <c r="L38" s="20"/>
      <c r="M38" s="143"/>
      <c r="N38" s="20"/>
      <c r="O38" s="143"/>
      <c r="P38" s="20"/>
      <c r="Q38" s="143"/>
      <c r="R38" s="20"/>
      <c r="S38" s="143"/>
      <c r="T38" s="20"/>
      <c r="U38" s="143"/>
      <c r="V38" s="20"/>
      <c r="W38" s="143"/>
      <c r="X38" s="20"/>
      <c r="Y38" s="143"/>
      <c r="Z38" s="20"/>
      <c r="AA38" s="143"/>
      <c r="AB38" s="20"/>
      <c r="AC38" s="143"/>
      <c r="AD38" s="20"/>
      <c r="AE38" s="143">
        <f>SUM(Q38:AD38)</f>
        <v>0</v>
      </c>
      <c r="AF38" s="20"/>
      <c r="AG38" s="143">
        <f>SUM(E38:O38,AE38)</f>
        <v>0</v>
      </c>
      <c r="AH38" s="20"/>
      <c r="AI38" s="143"/>
      <c r="AJ38" s="20"/>
      <c r="AK38" s="143">
        <f t="shared" si="6"/>
        <v>0</v>
      </c>
    </row>
    <row r="39" spans="1:37" ht="22.5" customHeight="1" thickBot="1">
      <c r="A39" s="16" t="s">
        <v>223</v>
      </c>
      <c r="D39" s="20"/>
      <c r="E39" s="43">
        <f>SUM(E27,E30:E38)</f>
        <v>0</v>
      </c>
      <c r="F39" s="20"/>
      <c r="G39" s="43">
        <f>SUM(G27,G30:G38)</f>
        <v>0</v>
      </c>
      <c r="H39" s="20"/>
      <c r="I39" s="43">
        <f>SUM(I27,I30:I38)</f>
        <v>0</v>
      </c>
      <c r="J39" s="20"/>
      <c r="K39" s="43">
        <f>SUM(K27,K30:K38)</f>
        <v>0</v>
      </c>
      <c r="L39" s="20"/>
      <c r="M39" s="43">
        <f>SUM(M27,M30:M38)</f>
        <v>0</v>
      </c>
      <c r="N39" s="20"/>
      <c r="O39" s="43">
        <f>SUM(O27,O30:O38)</f>
        <v>0</v>
      </c>
      <c r="P39" s="20"/>
      <c r="Q39" s="43">
        <f>SUM(Q27,Q30:Q38)</f>
        <v>0</v>
      </c>
      <c r="R39" s="20"/>
      <c r="S39" s="43">
        <f>SUM(S27,S30:S38)</f>
        <v>0</v>
      </c>
      <c r="T39" s="20"/>
      <c r="U39" s="43">
        <f>SUM(U27,U30:U38)</f>
        <v>0</v>
      </c>
      <c r="V39" s="20"/>
      <c r="W39" s="43">
        <f>SUM(W27,W30:W38)</f>
        <v>0</v>
      </c>
      <c r="X39" s="20"/>
      <c r="Y39" s="43">
        <f>SUM(Y27,Y30:Y38)</f>
        <v>0</v>
      </c>
      <c r="Z39" s="20"/>
      <c r="AA39" s="43">
        <f>SUM(AA27,AA30:AA38)</f>
        <v>0</v>
      </c>
      <c r="AB39" s="20"/>
      <c r="AC39" s="43">
        <f>SUM(AC27,AC30:AC38)</f>
        <v>0</v>
      </c>
      <c r="AD39" s="20"/>
      <c r="AE39" s="58">
        <f>SUM(AE27,AE30:AE38)</f>
        <v>0</v>
      </c>
      <c r="AF39" s="20"/>
      <c r="AG39" s="43">
        <f>SUM(AG27,AG30:AG38)</f>
        <v>0</v>
      </c>
      <c r="AH39" s="20"/>
      <c r="AI39" s="43">
        <f>SUM(AI27,AI30:AI38)</f>
        <v>0</v>
      </c>
      <c r="AJ39" s="20"/>
      <c r="AK39" s="43">
        <f>SUM(AK27,AK30:AK38)</f>
        <v>0</v>
      </c>
    </row>
    <row r="40" spans="1:37" ht="22.5" customHeight="1" thickTop="1">
      <c r="A40" s="16"/>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22.5" customHeight="1">
      <c r="A41" s="9" t="s">
        <v>18</v>
      </c>
      <c r="F41" s="54"/>
    </row>
    <row r="42" spans="1:37" ht="26.4">
      <c r="G42" s="94" t="s">
        <v>224</v>
      </c>
      <c r="I42" s="55"/>
    </row>
  </sheetData>
  <mergeCells count="8">
    <mergeCell ref="A27:C27"/>
    <mergeCell ref="A15:D15"/>
    <mergeCell ref="E5:AK5"/>
    <mergeCell ref="E6:AG6"/>
    <mergeCell ref="Q7:AE7"/>
    <mergeCell ref="D11:E11"/>
    <mergeCell ref="M11:O11"/>
    <mergeCell ref="Q8:AA8"/>
  </mergeCells>
  <printOptions horizontalCentered="1"/>
  <pageMargins left="0.3" right="0.3" top="0.75" bottom="0.3" header="0.3" footer="0.3"/>
  <pageSetup paperSize="9" scale="35" orientation="landscape" cellComments="asDisplayed" r:id="rId1"/>
  <headerFooter>
    <oddHeader>&amp;R&amp;"Arial,Italic"&amp;12For internal use only</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369A0-0EF2-46BB-9B0C-9E7C0B5AB0D7}">
  <sheetPr>
    <pageSetUpPr fitToPage="1"/>
  </sheetPr>
  <dimension ref="A1:AG39"/>
  <sheetViews>
    <sheetView showGridLines="0" view="pageBreakPreview" topLeftCell="A19" zoomScale="80" zoomScaleNormal="80" zoomScaleSheetLayoutView="80" workbookViewId="0">
      <selection activeCell="A19" sqref="A19"/>
    </sheetView>
  </sheetViews>
  <sheetFormatPr defaultColWidth="9.109375" defaultRowHeight="23.4"/>
  <cols>
    <col min="1" max="1" width="12.88671875" style="10" customWidth="1"/>
    <col min="2" max="2" width="9.88671875" style="10" customWidth="1"/>
    <col min="3" max="3" width="65.33203125" style="10" customWidth="1"/>
    <col min="4" max="4" width="1.109375" style="10" customWidth="1"/>
    <col min="5" max="5" width="15" style="10" customWidth="1"/>
    <col min="6" max="6" width="1.88671875" style="10" customWidth="1"/>
    <col min="7" max="7" width="15" style="10" customWidth="1"/>
    <col min="8" max="8" width="1.88671875" style="10" customWidth="1"/>
    <col min="9" max="9" width="15" style="10" customWidth="1"/>
    <col min="10" max="10" width="1.88671875" style="10" customWidth="1"/>
    <col min="11" max="11" width="16.88671875" style="10" bestFit="1" customWidth="1"/>
    <col min="12" max="12" width="1.88671875" style="10" customWidth="1"/>
    <col min="13" max="13" width="15" style="10" customWidth="1"/>
    <col min="14" max="14" width="1.5546875" style="10" customWidth="1"/>
    <col min="15" max="15" width="15" style="10" customWidth="1"/>
    <col min="16" max="16" width="1.88671875" style="10" customWidth="1"/>
    <col min="17" max="17" width="15" style="10" customWidth="1"/>
    <col min="18" max="18" width="1.88671875" style="10" customWidth="1"/>
    <col min="19" max="19" width="15" style="10" customWidth="1"/>
    <col min="20" max="20" width="1.88671875" style="10" customWidth="1"/>
    <col min="21" max="21" width="18" style="10" customWidth="1"/>
    <col min="22" max="22" width="1.88671875" style="10" customWidth="1"/>
    <col min="23" max="23" width="15" style="10" customWidth="1"/>
    <col min="24" max="24" width="1.88671875" style="10" customWidth="1"/>
    <col min="25" max="25" width="15" style="10" customWidth="1"/>
    <col min="26" max="26" width="1.88671875" style="10" customWidth="1"/>
    <col min="27" max="27" width="19.44140625" style="10" bestFit="1" customWidth="1"/>
    <col min="28" max="28" width="1.88671875" style="10" customWidth="1"/>
    <col min="29" max="29" width="17.5546875" style="10" customWidth="1"/>
    <col min="30" max="30" width="1.88671875" style="10" customWidth="1"/>
    <col min="31" max="31" width="16" style="10" customWidth="1"/>
    <col min="32" max="32" width="1.88671875" style="10" customWidth="1"/>
    <col min="33" max="33" width="15" style="10" customWidth="1"/>
    <col min="34" max="34" width="0.88671875" style="10" customWidth="1"/>
    <col min="35" max="16384" width="9.109375" style="10"/>
  </cols>
  <sheetData>
    <row r="1" spans="1:33" ht="22.5" customHeight="1">
      <c r="A1" s="4" t="s">
        <v>235</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row>
    <row r="2" spans="1:33" ht="22.5" customHeight="1">
      <c r="A2" s="48" t="s">
        <v>225</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row>
    <row r="3" spans="1:33" ht="22.5" customHeight="1">
      <c r="A3" s="48" t="s">
        <v>242</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row>
    <row r="4" spans="1:33" ht="22.5" customHeight="1">
      <c r="B4" s="49"/>
      <c r="C4" s="49"/>
      <c r="D4" s="49"/>
      <c r="E4" s="49"/>
      <c r="F4" s="49"/>
      <c r="G4" s="49"/>
      <c r="H4" s="49"/>
      <c r="I4" s="49"/>
      <c r="J4" s="49"/>
      <c r="K4" s="49"/>
      <c r="L4" s="49"/>
      <c r="M4" s="49"/>
      <c r="N4" s="49"/>
      <c r="O4" s="49"/>
      <c r="P4" s="49"/>
      <c r="Q4" s="50"/>
      <c r="R4" s="49"/>
      <c r="S4" s="50"/>
      <c r="T4" s="49"/>
      <c r="U4" s="50"/>
      <c r="V4" s="49"/>
      <c r="W4" s="50"/>
      <c r="X4" s="49"/>
      <c r="Y4" s="50"/>
      <c r="Z4" s="49"/>
      <c r="AA4" s="49"/>
      <c r="AB4" s="49"/>
      <c r="AC4" s="50"/>
      <c r="AD4" s="49"/>
      <c r="AE4" s="50"/>
      <c r="AF4" s="49"/>
      <c r="AG4" s="50" t="s">
        <v>1</v>
      </c>
    </row>
    <row r="5" spans="1:33" ht="22.5" customHeight="1">
      <c r="A5" s="20"/>
      <c r="B5" s="20"/>
      <c r="C5" s="20"/>
      <c r="D5" s="11"/>
      <c r="E5" s="325" t="s">
        <v>3</v>
      </c>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row>
    <row r="6" spans="1:33" ht="22.5" customHeight="1">
      <c r="A6" s="20"/>
      <c r="B6" s="20"/>
      <c r="C6" s="20"/>
      <c r="D6" s="7"/>
      <c r="E6" s="20"/>
      <c r="F6" s="20"/>
      <c r="G6" s="20"/>
      <c r="H6" s="20"/>
      <c r="I6" s="20"/>
      <c r="J6" s="20"/>
      <c r="K6" s="20"/>
      <c r="L6" s="20"/>
      <c r="M6" s="20"/>
      <c r="N6" s="20"/>
      <c r="O6" s="20"/>
      <c r="P6" s="20"/>
      <c r="Q6" s="326" t="s">
        <v>35</v>
      </c>
      <c r="R6" s="326"/>
      <c r="S6" s="326"/>
      <c r="T6" s="326"/>
      <c r="U6" s="326"/>
      <c r="V6" s="326"/>
      <c r="W6" s="326"/>
      <c r="X6" s="326"/>
      <c r="Y6" s="326"/>
      <c r="Z6" s="326"/>
      <c r="AA6" s="326"/>
      <c r="AB6" s="326"/>
      <c r="AC6" s="326"/>
      <c r="AD6" s="326"/>
      <c r="AE6" s="326"/>
      <c r="AF6" s="20"/>
      <c r="AG6" s="20"/>
    </row>
    <row r="7" spans="1:33" ht="22.5" customHeight="1">
      <c r="A7" s="20"/>
      <c r="B7" s="20"/>
      <c r="C7" s="20"/>
      <c r="D7" s="7"/>
      <c r="E7" s="20"/>
      <c r="F7" s="20"/>
      <c r="G7" s="20"/>
      <c r="H7" s="20"/>
      <c r="I7" s="20"/>
      <c r="J7" s="20"/>
      <c r="K7" s="20"/>
      <c r="L7" s="20"/>
      <c r="M7" s="20"/>
      <c r="N7" s="20"/>
      <c r="O7" s="20"/>
      <c r="P7" s="20"/>
      <c r="Q7" s="326" t="s">
        <v>163</v>
      </c>
      <c r="R7" s="326"/>
      <c r="S7" s="326"/>
      <c r="T7" s="326"/>
      <c r="U7" s="326"/>
      <c r="V7" s="326"/>
      <c r="W7" s="326"/>
      <c r="X7" s="326"/>
      <c r="Y7" s="326"/>
      <c r="Z7" s="326"/>
      <c r="AA7" s="326"/>
      <c r="AB7" s="20"/>
      <c r="AC7" s="20"/>
      <c r="AD7" s="20"/>
      <c r="AE7" s="20"/>
      <c r="AF7" s="20"/>
      <c r="AG7" s="20"/>
    </row>
    <row r="8" spans="1:33" ht="22.5" customHeight="1">
      <c r="A8" s="20"/>
      <c r="B8" s="20"/>
      <c r="C8" s="20"/>
      <c r="D8" s="7"/>
      <c r="E8" s="20"/>
      <c r="F8" s="20"/>
      <c r="G8" s="20"/>
      <c r="H8" s="20"/>
      <c r="I8" s="20"/>
      <c r="J8" s="20"/>
      <c r="K8" s="20"/>
      <c r="L8" s="20"/>
      <c r="M8" s="20"/>
      <c r="N8" s="20"/>
      <c r="O8" s="20"/>
      <c r="P8" s="20"/>
      <c r="Q8" s="20" t="s">
        <v>165</v>
      </c>
      <c r="R8" s="20"/>
      <c r="S8" s="20"/>
      <c r="T8" s="20"/>
      <c r="U8" s="20"/>
      <c r="V8" s="20"/>
      <c r="W8" s="20"/>
      <c r="X8" s="20"/>
      <c r="Y8" s="20"/>
      <c r="Z8" s="20"/>
      <c r="AA8" s="20" t="s">
        <v>166</v>
      </c>
      <c r="AB8" s="20"/>
      <c r="AC8" s="20"/>
      <c r="AD8" s="20"/>
      <c r="AE8" s="20"/>
      <c r="AF8" s="20"/>
      <c r="AG8" s="20"/>
    </row>
    <row r="9" spans="1:33" s="20" customFormat="1" ht="22.5" customHeight="1">
      <c r="Q9" s="20" t="s">
        <v>168</v>
      </c>
      <c r="U9" s="20" t="s">
        <v>169</v>
      </c>
      <c r="W9" s="20" t="s">
        <v>169</v>
      </c>
      <c r="Y9" s="20" t="s">
        <v>170</v>
      </c>
      <c r="AA9" s="20" t="s">
        <v>171</v>
      </c>
      <c r="AC9" s="52" t="s">
        <v>172</v>
      </c>
      <c r="AE9" s="20" t="s">
        <v>173</v>
      </c>
    </row>
    <row r="10" spans="1:33" s="20" customFormat="1" ht="22.5" customHeight="1">
      <c r="D10" s="327" t="s">
        <v>28</v>
      </c>
      <c r="E10" s="327"/>
      <c r="G10" s="20" t="s">
        <v>175</v>
      </c>
      <c r="I10" s="20" t="s">
        <v>176</v>
      </c>
      <c r="K10" s="20" t="s">
        <v>177</v>
      </c>
      <c r="M10" s="328" t="s">
        <v>32</v>
      </c>
      <c r="N10" s="328"/>
      <c r="O10" s="328"/>
      <c r="Q10" s="20" t="s">
        <v>178</v>
      </c>
      <c r="S10" s="20" t="s">
        <v>169</v>
      </c>
      <c r="U10" s="20" t="s">
        <v>179</v>
      </c>
      <c r="W10" s="20" t="s">
        <v>180</v>
      </c>
      <c r="Y10" s="20" t="s">
        <v>181</v>
      </c>
      <c r="AA10" s="20" t="s">
        <v>226</v>
      </c>
      <c r="AC10" s="52" t="s">
        <v>183</v>
      </c>
      <c r="AE10" s="20" t="s">
        <v>184</v>
      </c>
      <c r="AG10" s="20" t="s">
        <v>173</v>
      </c>
    </row>
    <row r="11" spans="1:33" s="20" customFormat="1" ht="22.5" customHeight="1">
      <c r="E11" s="143" t="s">
        <v>187</v>
      </c>
      <c r="G11" s="143" t="s">
        <v>188</v>
      </c>
      <c r="I11" s="143" t="s">
        <v>189</v>
      </c>
      <c r="K11" s="143" t="s">
        <v>190</v>
      </c>
      <c r="M11" s="143" t="s">
        <v>191</v>
      </c>
      <c r="O11" s="143" t="s">
        <v>192</v>
      </c>
      <c r="Q11" s="143" t="s">
        <v>193</v>
      </c>
      <c r="S11" s="104" t="s">
        <v>194</v>
      </c>
      <c r="U11" s="104" t="s">
        <v>195</v>
      </c>
      <c r="W11" s="104" t="s">
        <v>196</v>
      </c>
      <c r="Y11" s="143" t="s">
        <v>7</v>
      </c>
      <c r="AA11" s="143" t="s">
        <v>197</v>
      </c>
      <c r="AC11" s="56" t="s">
        <v>198</v>
      </c>
      <c r="AE11" s="143" t="s">
        <v>199</v>
      </c>
      <c r="AG11" s="143" t="s">
        <v>27</v>
      </c>
    </row>
    <row r="12" spans="1:33" s="20" customFormat="1" ht="22.5" customHeight="1">
      <c r="A12" s="135" t="s">
        <v>203</v>
      </c>
      <c r="S12" s="137"/>
      <c r="U12" s="137"/>
      <c r="W12" s="137"/>
      <c r="AC12" s="52"/>
    </row>
    <row r="13" spans="1:33" s="20" customFormat="1" ht="22.5" customHeight="1">
      <c r="A13" s="136" t="s">
        <v>204</v>
      </c>
      <c r="E13" s="61"/>
      <c r="G13" s="143"/>
      <c r="I13" s="143"/>
      <c r="K13" s="143"/>
      <c r="M13" s="143"/>
      <c r="O13" s="134"/>
      <c r="Q13" s="143"/>
      <c r="S13" s="143"/>
      <c r="U13" s="143"/>
      <c r="W13" s="143"/>
      <c r="Y13" s="143"/>
      <c r="AA13" s="143"/>
      <c r="AC13" s="143"/>
      <c r="AE13" s="143">
        <f>SUM(Q13:AD13)</f>
        <v>0</v>
      </c>
      <c r="AG13" s="143">
        <f>SUM(E13:O13,AE13)</f>
        <v>0</v>
      </c>
    </row>
    <row r="14" spans="1:33" ht="51" customHeight="1">
      <c r="A14" s="324" t="s">
        <v>205</v>
      </c>
      <c r="B14" s="324"/>
      <c r="C14" s="324"/>
      <c r="D14" s="324"/>
      <c r="E14" s="20">
        <f>SUM(E12:E13)</f>
        <v>0</v>
      </c>
      <c r="F14" s="20"/>
      <c r="G14" s="20">
        <f>SUM(G12:G13)</f>
        <v>0</v>
      </c>
      <c r="H14" s="20"/>
      <c r="I14" s="20">
        <f>SUM(I12:I13)</f>
        <v>0</v>
      </c>
      <c r="J14" s="20"/>
      <c r="K14" s="20">
        <f>SUM(K12:K13)</f>
        <v>0</v>
      </c>
      <c r="L14" s="20"/>
      <c r="M14" s="20">
        <f>SUM(M12:M13)</f>
        <v>0</v>
      </c>
      <c r="N14" s="20"/>
      <c r="O14" s="20">
        <f>SUM(O12:O13)</f>
        <v>0</v>
      </c>
      <c r="P14" s="20"/>
      <c r="Q14" s="20">
        <f>SUM(Q12:Q13)</f>
        <v>0</v>
      </c>
      <c r="R14" s="20"/>
      <c r="S14" s="20">
        <f>SUM(S12:S13)</f>
        <v>0</v>
      </c>
      <c r="T14" s="20"/>
      <c r="U14" s="20">
        <f>SUM(U12:U13)</f>
        <v>0</v>
      </c>
      <c r="V14" s="20"/>
      <c r="W14" s="20">
        <f>SUM(W12:W13)</f>
        <v>0</v>
      </c>
      <c r="X14" s="20"/>
      <c r="Y14" s="20">
        <f>SUM(Y12:Y13)</f>
        <v>0</v>
      </c>
      <c r="Z14" s="20"/>
      <c r="AA14" s="20">
        <f>SUM(AA12:AA13)</f>
        <v>0</v>
      </c>
      <c r="AB14" s="20"/>
      <c r="AC14" s="20">
        <f>SUM(AC12:AC13)</f>
        <v>0</v>
      </c>
      <c r="AD14" s="20"/>
      <c r="AE14" s="20">
        <f>SUM(AE12:AE13)</f>
        <v>0</v>
      </c>
      <c r="AF14" s="20"/>
      <c r="AG14" s="20">
        <f>SUM(AG12:AG13)</f>
        <v>0</v>
      </c>
    </row>
    <row r="15" spans="1:33" ht="22.5" customHeight="1">
      <c r="A15" s="9" t="s">
        <v>206</v>
      </c>
      <c r="C15" s="55"/>
      <c r="D15" s="55"/>
      <c r="E15" s="20"/>
      <c r="F15" s="20"/>
      <c r="G15" s="20"/>
      <c r="H15" s="20"/>
      <c r="I15" s="20"/>
      <c r="J15" s="20"/>
      <c r="K15" s="20"/>
      <c r="L15" s="20"/>
      <c r="M15" s="20"/>
      <c r="N15" s="20"/>
      <c r="O15" s="59" t="s">
        <v>80</v>
      </c>
      <c r="P15" s="20"/>
      <c r="Q15" s="20"/>
      <c r="R15" s="20"/>
      <c r="S15" s="20"/>
      <c r="T15" s="20"/>
      <c r="U15" s="20"/>
      <c r="V15" s="20"/>
      <c r="W15" s="20"/>
      <c r="X15" s="20"/>
      <c r="Y15" s="20"/>
      <c r="Z15" s="20"/>
      <c r="AA15" s="20"/>
      <c r="AB15" s="20"/>
      <c r="AC15" s="20"/>
      <c r="AD15" s="20"/>
      <c r="AE15" s="20">
        <f>SUM(Q15:AD15)</f>
        <v>0</v>
      </c>
      <c r="AF15" s="20"/>
      <c r="AG15" s="20">
        <f>SUM(E15:O15,AE15)</f>
        <v>0</v>
      </c>
    </row>
    <row r="16" spans="1:33" ht="22.5" customHeight="1">
      <c r="A16" s="29" t="s">
        <v>207</v>
      </c>
      <c r="C16" s="55"/>
      <c r="D16" s="55"/>
      <c r="E16" s="61"/>
      <c r="F16" s="20"/>
      <c r="G16" s="143"/>
      <c r="H16" s="20"/>
      <c r="I16" s="143"/>
      <c r="J16" s="20"/>
      <c r="K16" s="143"/>
      <c r="L16" s="20"/>
      <c r="M16" s="143"/>
      <c r="N16" s="20"/>
      <c r="O16" s="62" t="s">
        <v>227</v>
      </c>
      <c r="P16" s="20"/>
      <c r="Q16" s="143" t="s">
        <v>209</v>
      </c>
      <c r="R16" s="20"/>
      <c r="S16" s="143" t="s">
        <v>209</v>
      </c>
      <c r="T16" s="20"/>
      <c r="U16" s="143" t="s">
        <v>209</v>
      </c>
      <c r="V16" s="20"/>
      <c r="W16" s="143" t="s">
        <v>209</v>
      </c>
      <c r="X16" s="20"/>
      <c r="Y16" s="143" t="s">
        <v>209</v>
      </c>
      <c r="Z16" s="20"/>
      <c r="AA16" s="143" t="s">
        <v>209</v>
      </c>
      <c r="AB16" s="20"/>
      <c r="AC16" s="143" t="s">
        <v>209</v>
      </c>
      <c r="AD16" s="20"/>
      <c r="AE16" s="143">
        <f>SUM(Q16:AD16)</f>
        <v>0</v>
      </c>
      <c r="AF16" s="20"/>
      <c r="AG16" s="143">
        <f>SUM(E16:O16,AE16)</f>
        <v>0</v>
      </c>
    </row>
    <row r="17" spans="1:33" ht="22.5" customHeight="1">
      <c r="A17" s="9" t="s">
        <v>124</v>
      </c>
      <c r="C17" s="55"/>
      <c r="D17" s="55"/>
      <c r="E17" s="20">
        <f>SUM(E15:E16)</f>
        <v>0</v>
      </c>
      <c r="F17" s="20"/>
      <c r="G17" s="20">
        <f>SUM(G15:G16)</f>
        <v>0</v>
      </c>
      <c r="H17" s="20"/>
      <c r="I17" s="20">
        <f>SUM(I15:I16)</f>
        <v>0</v>
      </c>
      <c r="J17" s="20"/>
      <c r="K17" s="20">
        <f>SUM(K15:K16)</f>
        <v>0</v>
      </c>
      <c r="L17" s="20"/>
      <c r="M17" s="20">
        <f>SUM(M15:M16)</f>
        <v>0</v>
      </c>
      <c r="N17" s="20"/>
      <c r="O17" s="20">
        <f>SUM(O15:O16)</f>
        <v>0</v>
      </c>
      <c r="P17" s="20"/>
      <c r="Q17" s="20">
        <f>SUM(Q15:Q16)</f>
        <v>0</v>
      </c>
      <c r="R17" s="20"/>
      <c r="S17" s="20">
        <f>SUM(S15:S16)</f>
        <v>0</v>
      </c>
      <c r="T17" s="20"/>
      <c r="U17" s="20">
        <f>SUM(U15:U16)</f>
        <v>0</v>
      </c>
      <c r="V17" s="20"/>
      <c r="W17" s="20">
        <f>SUM(W15:W16)</f>
        <v>0</v>
      </c>
      <c r="X17" s="20"/>
      <c r="Y17" s="20">
        <f>SUM(Y15:Y16)</f>
        <v>0</v>
      </c>
      <c r="Z17" s="20"/>
      <c r="AA17" s="20">
        <f>SUM(AA15:AA16)</f>
        <v>0</v>
      </c>
      <c r="AB17" s="20"/>
      <c r="AC17" s="20">
        <f>SUM(AC15:AC16)</f>
        <v>0</v>
      </c>
      <c r="AD17" s="20"/>
      <c r="AE17" s="20">
        <f>SUM(AE15:AE16)</f>
        <v>0</v>
      </c>
      <c r="AF17" s="20"/>
      <c r="AG17" s="20">
        <f>SUM(AG15:AG16)</f>
        <v>0</v>
      </c>
    </row>
    <row r="18" spans="1:33" ht="22.5" customHeight="1">
      <c r="A18" s="9" t="s">
        <v>210</v>
      </c>
      <c r="D18" s="20"/>
      <c r="AE18" s="10">
        <f>SUM(Q18:AD18)</f>
        <v>0</v>
      </c>
      <c r="AG18" s="10">
        <f>SUM(E18:O18,AE18)</f>
        <v>0</v>
      </c>
    </row>
    <row r="19" spans="1:33" ht="22.5" customHeight="1">
      <c r="A19" s="97" t="s">
        <v>211</v>
      </c>
      <c r="B19" s="97"/>
      <c r="C19" s="97"/>
      <c r="D19" s="20"/>
      <c r="AE19" s="10">
        <f>SUM(Q19:AD19)</f>
        <v>0</v>
      </c>
      <c r="AG19" s="10">
        <f>SUM(E19:O19,AE19)</f>
        <v>0</v>
      </c>
    </row>
    <row r="20" spans="1:33" ht="22.5" customHeight="1">
      <c r="A20" s="9" t="s">
        <v>212</v>
      </c>
      <c r="D20" s="20"/>
      <c r="AE20" s="10">
        <f>SUM(Q20:AD20)</f>
        <v>0</v>
      </c>
      <c r="AG20" s="10">
        <f>SUM(E20:O20,AE20)</f>
        <v>0</v>
      </c>
    </row>
    <row r="21" spans="1:33" ht="22.5" customHeight="1">
      <c r="A21" s="9" t="s">
        <v>213</v>
      </c>
      <c r="D21" s="20"/>
      <c r="E21" s="143"/>
      <c r="F21" s="20"/>
      <c r="G21" s="143"/>
      <c r="H21" s="20"/>
      <c r="I21" s="143"/>
      <c r="J21" s="20"/>
      <c r="K21" s="143"/>
      <c r="L21" s="20"/>
      <c r="M21" s="143"/>
      <c r="N21" s="20"/>
      <c r="O21" s="143"/>
      <c r="P21" s="20"/>
      <c r="Q21" s="143"/>
      <c r="R21" s="20"/>
      <c r="S21" s="143"/>
      <c r="T21" s="20"/>
      <c r="U21" s="143"/>
      <c r="V21" s="20"/>
      <c r="W21" s="143"/>
      <c r="X21" s="20"/>
      <c r="Y21" s="143"/>
      <c r="Z21" s="20"/>
      <c r="AA21" s="143"/>
      <c r="AB21" s="20"/>
      <c r="AC21" s="143"/>
      <c r="AD21" s="20"/>
      <c r="AE21" s="143">
        <f>SUM(Q21:AD21)</f>
        <v>0</v>
      </c>
      <c r="AF21" s="20"/>
      <c r="AG21" s="143">
        <f>SUM(E21:O21,AE21)</f>
        <v>0</v>
      </c>
    </row>
    <row r="22" spans="1:33" ht="22.5" customHeight="1" thickBot="1">
      <c r="A22" s="16" t="s">
        <v>228</v>
      </c>
      <c r="D22" s="20"/>
      <c r="E22" s="43">
        <f>SUM(E14,E17:E21)</f>
        <v>0</v>
      </c>
      <c r="F22" s="20"/>
      <c r="G22" s="43">
        <f>SUM(G14,G17:G21)</f>
        <v>0</v>
      </c>
      <c r="H22" s="20"/>
      <c r="I22" s="43">
        <f>SUM(I14,I17:I21)</f>
        <v>0</v>
      </c>
      <c r="J22" s="20"/>
      <c r="K22" s="43">
        <f>SUM(K14,K17:K21)</f>
        <v>0</v>
      </c>
      <c r="L22" s="20"/>
      <c r="M22" s="43">
        <f>SUM(M14,M17:M21)</f>
        <v>0</v>
      </c>
      <c r="N22" s="20"/>
      <c r="O22" s="43">
        <f>SUM(O14,O17:O21)</f>
        <v>0</v>
      </c>
      <c r="P22" s="20"/>
      <c r="Q22" s="43">
        <f>SUM(Q14,Q17:Q21)</f>
        <v>0</v>
      </c>
      <c r="R22" s="20"/>
      <c r="S22" s="43">
        <f>SUM(S14,S17:S21)</f>
        <v>0</v>
      </c>
      <c r="T22" s="20"/>
      <c r="U22" s="43">
        <f>SUM(U14,U17:U21)</f>
        <v>0</v>
      </c>
      <c r="V22" s="20"/>
      <c r="W22" s="43">
        <f>SUM(W14,W17:W21)</f>
        <v>0</v>
      </c>
      <c r="X22" s="20"/>
      <c r="Y22" s="43">
        <f>SUM(Y14,Y17:Y21)</f>
        <v>0</v>
      </c>
      <c r="Z22" s="20"/>
      <c r="AA22" s="43">
        <f>SUM(AA14,AA17:AA21)</f>
        <v>0</v>
      </c>
      <c r="AB22" s="20"/>
      <c r="AC22" s="43">
        <f>SUM(AC14,AC17:AC21)</f>
        <v>0</v>
      </c>
      <c r="AD22" s="20"/>
      <c r="AE22" s="58">
        <f>SUM(AE14,AE17:AE21)</f>
        <v>0</v>
      </c>
      <c r="AF22" s="20"/>
      <c r="AG22" s="43">
        <f>SUM(AG14,AG17:AG21)</f>
        <v>0</v>
      </c>
    </row>
    <row r="23" spans="1:33" ht="22.5" customHeight="1" thickTop="1">
      <c r="A23" s="16"/>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row>
    <row r="24" spans="1:33" ht="22.5" customHeight="1">
      <c r="A24" s="135" t="s">
        <v>215</v>
      </c>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row>
    <row r="25" spans="1:33" ht="22.5" customHeight="1">
      <c r="A25" s="136" t="s">
        <v>216</v>
      </c>
      <c r="D25" s="20"/>
      <c r="E25" s="61"/>
      <c r="F25" s="20"/>
      <c r="G25" s="143"/>
      <c r="H25" s="20"/>
      <c r="I25" s="143"/>
      <c r="J25" s="20"/>
      <c r="K25" s="143"/>
      <c r="L25" s="20"/>
      <c r="M25" s="143"/>
      <c r="N25" s="20"/>
      <c r="O25" s="134"/>
      <c r="P25" s="20"/>
      <c r="Q25" s="143"/>
      <c r="R25" s="20"/>
      <c r="S25" s="143"/>
      <c r="T25" s="20"/>
      <c r="U25" s="143"/>
      <c r="V25" s="20"/>
      <c r="W25" s="143"/>
      <c r="X25" s="20"/>
      <c r="Y25" s="143"/>
      <c r="Z25" s="20"/>
      <c r="AA25" s="143"/>
      <c r="AB25" s="20"/>
      <c r="AC25" s="143"/>
      <c r="AD25" s="20"/>
      <c r="AE25" s="143">
        <f>SUM(Q25:AD25)</f>
        <v>0</v>
      </c>
      <c r="AF25" s="20"/>
      <c r="AG25" s="143">
        <f>SUM(E25:O25,AE25)</f>
        <v>0</v>
      </c>
    </row>
    <row r="26" spans="1:33" ht="48" customHeight="1">
      <c r="A26" s="324" t="s">
        <v>217</v>
      </c>
      <c r="B26" s="324"/>
      <c r="C26" s="324"/>
      <c r="D26" s="20"/>
      <c r="E26" s="20">
        <f>SUM(E24:E25)</f>
        <v>0</v>
      </c>
      <c r="F26" s="20"/>
      <c r="G26" s="20">
        <f>SUM(G24:G25)</f>
        <v>0</v>
      </c>
      <c r="H26" s="20"/>
      <c r="I26" s="20">
        <f>SUM(I24:I25)</f>
        <v>0</v>
      </c>
      <c r="J26" s="20"/>
      <c r="K26" s="20">
        <f>SUM(K24:K25)</f>
        <v>0</v>
      </c>
      <c r="L26" s="20"/>
      <c r="M26" s="20">
        <f>SUM(M24:M25)</f>
        <v>0</v>
      </c>
      <c r="N26" s="20"/>
      <c r="O26" s="20">
        <f>SUM(O24:O25)</f>
        <v>0</v>
      </c>
      <c r="P26" s="20"/>
      <c r="Q26" s="20">
        <f>SUM(Q24:Q25)</f>
        <v>0</v>
      </c>
      <c r="R26" s="20"/>
      <c r="S26" s="20">
        <f>SUM(S24:S25)</f>
        <v>0</v>
      </c>
      <c r="T26" s="20"/>
      <c r="U26" s="20">
        <f>SUM(U24:U25)</f>
        <v>0</v>
      </c>
      <c r="V26" s="20"/>
      <c r="W26" s="20">
        <f>SUM(W24:W25)</f>
        <v>0</v>
      </c>
      <c r="X26" s="20"/>
      <c r="Y26" s="20">
        <f>SUM(Y24:Y25)</f>
        <v>0</v>
      </c>
      <c r="Z26" s="20"/>
      <c r="AA26" s="20">
        <f>SUM(AA24:AA25)</f>
        <v>0</v>
      </c>
      <c r="AB26" s="20"/>
      <c r="AC26" s="20">
        <f>SUM(AC24:AC25)</f>
        <v>0</v>
      </c>
      <c r="AD26" s="20"/>
      <c r="AE26" s="20">
        <f>SUM(AE24:AE25)</f>
        <v>0</v>
      </c>
      <c r="AF26" s="20"/>
      <c r="AG26" s="20">
        <f>SUM(AG24:AG25)</f>
        <v>0</v>
      </c>
    </row>
    <row r="27" spans="1:33" ht="22.5" customHeight="1">
      <c r="A27" s="9" t="s">
        <v>206</v>
      </c>
      <c r="C27" s="55"/>
      <c r="D27" s="55"/>
      <c r="E27" s="20"/>
      <c r="F27" s="20"/>
      <c r="G27" s="20"/>
      <c r="H27" s="20"/>
      <c r="I27" s="20"/>
      <c r="J27" s="20"/>
      <c r="K27" s="20"/>
      <c r="L27" s="20"/>
      <c r="M27" s="20"/>
      <c r="N27" s="20"/>
      <c r="O27" s="59" t="s">
        <v>79</v>
      </c>
      <c r="P27" s="20"/>
      <c r="Q27" s="20"/>
      <c r="R27" s="20"/>
      <c r="S27" s="20"/>
      <c r="T27" s="20"/>
      <c r="U27" s="20"/>
      <c r="V27" s="20"/>
      <c r="W27" s="20"/>
      <c r="X27" s="20"/>
      <c r="Y27" s="20"/>
      <c r="Z27" s="20"/>
      <c r="AA27" s="20"/>
      <c r="AB27" s="20"/>
      <c r="AC27" s="20"/>
      <c r="AD27" s="20"/>
      <c r="AE27" s="20">
        <f>SUM(Q27:AD27)</f>
        <v>0</v>
      </c>
      <c r="AF27" s="20"/>
      <c r="AG27" s="20">
        <f>SUM(E27:O27,AE27)</f>
        <v>0</v>
      </c>
    </row>
    <row r="28" spans="1:33" ht="22.5" customHeight="1">
      <c r="A28" s="29" t="s">
        <v>207</v>
      </c>
      <c r="C28" s="55"/>
      <c r="D28" s="55"/>
      <c r="E28" s="61"/>
      <c r="F28" s="20"/>
      <c r="G28" s="61"/>
      <c r="H28" s="20"/>
      <c r="I28" s="61"/>
      <c r="J28" s="20"/>
      <c r="K28" s="61"/>
      <c r="L28" s="20"/>
      <c r="M28" s="61"/>
      <c r="N28" s="20"/>
      <c r="O28" s="62" t="s">
        <v>229</v>
      </c>
      <c r="P28" s="20"/>
      <c r="Q28" s="143" t="s">
        <v>209</v>
      </c>
      <c r="R28" s="20"/>
      <c r="S28" s="143" t="s">
        <v>209</v>
      </c>
      <c r="T28" s="20"/>
      <c r="U28" s="143" t="s">
        <v>209</v>
      </c>
      <c r="V28" s="20"/>
      <c r="W28" s="143" t="s">
        <v>209</v>
      </c>
      <c r="X28" s="20"/>
      <c r="Y28" s="143" t="s">
        <v>209</v>
      </c>
      <c r="Z28" s="20"/>
      <c r="AA28" s="143" t="s">
        <v>209</v>
      </c>
      <c r="AB28" s="20"/>
      <c r="AC28" s="143" t="s">
        <v>209</v>
      </c>
      <c r="AD28" s="20"/>
      <c r="AE28" s="143">
        <f>SUM(Q28:AD28)</f>
        <v>0</v>
      </c>
      <c r="AF28" s="20"/>
      <c r="AG28" s="143">
        <f>SUM(E28:O28,AE28)</f>
        <v>0</v>
      </c>
    </row>
    <row r="29" spans="1:33" ht="22.5" customHeight="1">
      <c r="A29" s="9" t="s">
        <v>124</v>
      </c>
      <c r="C29" s="55"/>
      <c r="D29" s="55"/>
      <c r="E29" s="20">
        <f>SUM(E27:E28)</f>
        <v>0</v>
      </c>
      <c r="F29" s="20"/>
      <c r="G29" s="20">
        <f>SUM(G27:G28)</f>
        <v>0</v>
      </c>
      <c r="H29" s="20"/>
      <c r="I29" s="20">
        <f>SUM(I27:I28)</f>
        <v>0</v>
      </c>
      <c r="J29" s="20"/>
      <c r="K29" s="20">
        <f>SUM(K27:K28)</f>
        <v>0</v>
      </c>
      <c r="L29" s="20"/>
      <c r="M29" s="20">
        <f>SUM(M27:M28)</f>
        <v>0</v>
      </c>
      <c r="N29" s="20"/>
      <c r="O29" s="20">
        <f>SUM(O27:O28)</f>
        <v>0</v>
      </c>
      <c r="P29" s="20"/>
      <c r="Q29" s="20">
        <f>SUM(Q27:Q28)</f>
        <v>0</v>
      </c>
      <c r="R29" s="20"/>
      <c r="S29" s="20">
        <f>SUM(S27:S28)</f>
        <v>0</v>
      </c>
      <c r="T29" s="20"/>
      <c r="U29" s="20">
        <f>SUM(U27:U28)</f>
        <v>0</v>
      </c>
      <c r="V29" s="20"/>
      <c r="W29" s="20">
        <f>SUM(W27:W28)</f>
        <v>0</v>
      </c>
      <c r="X29" s="20"/>
      <c r="Y29" s="20">
        <f>SUM(Y27:Y28)</f>
        <v>0</v>
      </c>
      <c r="Z29" s="20"/>
      <c r="AA29" s="20">
        <f>SUM(AA27:AA28)</f>
        <v>0</v>
      </c>
      <c r="AB29" s="20"/>
      <c r="AC29" s="20">
        <f>SUM(AC27:AC28)</f>
        <v>0</v>
      </c>
      <c r="AD29" s="20"/>
      <c r="AE29" s="20">
        <f>SUM(AE27:AE28)</f>
        <v>0</v>
      </c>
      <c r="AF29" s="20"/>
      <c r="AG29" s="20">
        <f>SUM(AG27:AG28)</f>
        <v>0</v>
      </c>
    </row>
    <row r="30" spans="1:33" ht="22.5" customHeight="1">
      <c r="A30" s="9" t="s">
        <v>210</v>
      </c>
      <c r="D30" s="20"/>
      <c r="AE30" s="10">
        <f t="shared" ref="AE30:AE35" si="0">SUM(Q30:AD30)</f>
        <v>0</v>
      </c>
      <c r="AG30" s="10">
        <f t="shared" ref="AG30:AG35" si="1">SUM(E30:O30,AE30)</f>
        <v>0</v>
      </c>
    </row>
    <row r="31" spans="1:33" ht="22.5" customHeight="1">
      <c r="A31" s="97" t="s">
        <v>211</v>
      </c>
      <c r="B31" s="97"/>
      <c r="C31" s="97"/>
      <c r="D31" s="20"/>
      <c r="AE31" s="10">
        <f>SUM(Q31:AD31)</f>
        <v>0</v>
      </c>
      <c r="AG31" s="10">
        <f>SUM(E31:O31,AE31)</f>
        <v>0</v>
      </c>
    </row>
    <row r="32" spans="1:33" ht="22.5" customHeight="1">
      <c r="A32" s="9" t="s">
        <v>212</v>
      </c>
      <c r="D32" s="20"/>
      <c r="AE32" s="10">
        <f t="shared" si="0"/>
        <v>0</v>
      </c>
      <c r="AG32" s="10">
        <f t="shared" si="1"/>
        <v>0</v>
      </c>
    </row>
    <row r="33" spans="1:33" ht="22.5" customHeight="1">
      <c r="A33" s="17" t="s">
        <v>221</v>
      </c>
      <c r="B33" s="17"/>
      <c r="C33" s="17"/>
      <c r="D33" s="20"/>
      <c r="AE33" s="10">
        <f t="shared" si="0"/>
        <v>0</v>
      </c>
      <c r="AG33" s="10">
        <f t="shared" si="1"/>
        <v>0</v>
      </c>
    </row>
    <row r="34" spans="1:33" ht="22.5" customHeight="1">
      <c r="A34" s="17" t="s">
        <v>222</v>
      </c>
      <c r="B34" s="17"/>
      <c r="C34" s="17"/>
      <c r="D34" s="20"/>
      <c r="AE34" s="10">
        <f t="shared" si="0"/>
        <v>0</v>
      </c>
      <c r="AG34" s="10">
        <f t="shared" si="1"/>
        <v>0</v>
      </c>
    </row>
    <row r="35" spans="1:33" ht="22.5" customHeight="1">
      <c r="A35" s="17" t="s">
        <v>213</v>
      </c>
      <c r="B35" s="17"/>
      <c r="C35" s="17"/>
      <c r="D35" s="20"/>
      <c r="E35" s="143"/>
      <c r="F35" s="20"/>
      <c r="G35" s="143"/>
      <c r="H35" s="20"/>
      <c r="I35" s="143"/>
      <c r="J35" s="20"/>
      <c r="K35" s="143"/>
      <c r="L35" s="20"/>
      <c r="M35" s="143"/>
      <c r="N35" s="20"/>
      <c r="O35" s="143"/>
      <c r="P35" s="20"/>
      <c r="Q35" s="143"/>
      <c r="R35" s="20"/>
      <c r="S35" s="143"/>
      <c r="T35" s="20"/>
      <c r="U35" s="143"/>
      <c r="V35" s="20"/>
      <c r="W35" s="143"/>
      <c r="X35" s="20"/>
      <c r="Y35" s="143"/>
      <c r="Z35" s="20"/>
      <c r="AA35" s="143"/>
      <c r="AB35" s="20"/>
      <c r="AC35" s="143"/>
      <c r="AD35" s="20"/>
      <c r="AE35" s="143">
        <f t="shared" si="0"/>
        <v>0</v>
      </c>
      <c r="AF35" s="20"/>
      <c r="AG35" s="143">
        <f t="shared" si="1"/>
        <v>0</v>
      </c>
    </row>
    <row r="36" spans="1:33" ht="22.5" customHeight="1" thickBot="1">
      <c r="A36" s="16" t="s">
        <v>223</v>
      </c>
      <c r="D36" s="20"/>
      <c r="E36" s="43">
        <f>SUM(E26,E29:E35)</f>
        <v>0</v>
      </c>
      <c r="F36" s="20"/>
      <c r="G36" s="43">
        <f>SUM(G26,G29:G35)</f>
        <v>0</v>
      </c>
      <c r="H36" s="20"/>
      <c r="I36" s="43">
        <f>SUM(I26,I29:I35)</f>
        <v>0</v>
      </c>
      <c r="J36" s="20"/>
      <c r="K36" s="43">
        <f>SUM(K26,K29:K35)</f>
        <v>0</v>
      </c>
      <c r="L36" s="20"/>
      <c r="M36" s="43">
        <f>SUM(M26,M29:M35)</f>
        <v>0</v>
      </c>
      <c r="N36" s="20"/>
      <c r="O36" s="43">
        <f>SUM(O26,O29:O35)</f>
        <v>0</v>
      </c>
      <c r="P36" s="20"/>
      <c r="Q36" s="43">
        <f>SUM(Q26,Q29:Q35)</f>
        <v>0</v>
      </c>
      <c r="R36" s="20"/>
      <c r="S36" s="43">
        <f>SUM(S26,S29:S35)</f>
        <v>0</v>
      </c>
      <c r="T36" s="20"/>
      <c r="U36" s="43">
        <f>SUM(U26,U29:U35)</f>
        <v>0</v>
      </c>
      <c r="V36" s="20"/>
      <c r="W36" s="43">
        <f>SUM(W26,W29:W35)</f>
        <v>0</v>
      </c>
      <c r="X36" s="20"/>
      <c r="Y36" s="43">
        <f>SUM(Y26,Y29:Y35)</f>
        <v>0</v>
      </c>
      <c r="Z36" s="20"/>
      <c r="AA36" s="43">
        <f>SUM(AA26,AA29:AA35)</f>
        <v>0</v>
      </c>
      <c r="AB36" s="20"/>
      <c r="AC36" s="43">
        <f>SUM(AC26,AC29:AC35)</f>
        <v>0</v>
      </c>
      <c r="AD36" s="20"/>
      <c r="AE36" s="58">
        <f>SUM(AE26,AE29:AE35)</f>
        <v>0</v>
      </c>
      <c r="AF36" s="20"/>
      <c r="AG36" s="43">
        <f>SUM(AG26,AG29:AG35)</f>
        <v>0</v>
      </c>
    </row>
    <row r="37" spans="1:33" ht="22.5" customHeight="1" thickTop="1">
      <c r="A37" s="16"/>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row>
    <row r="38" spans="1:33" ht="22.5" customHeight="1">
      <c r="A38" s="9" t="s">
        <v>18</v>
      </c>
      <c r="F38" s="54"/>
    </row>
    <row r="39" spans="1:33" ht="26.4">
      <c r="G39" s="55"/>
      <c r="I39" s="55"/>
    </row>
  </sheetData>
  <mergeCells count="7">
    <mergeCell ref="A14:D14"/>
    <mergeCell ref="A26:C26"/>
    <mergeCell ref="E5:AG5"/>
    <mergeCell ref="Q6:AE6"/>
    <mergeCell ref="Q7:AA7"/>
    <mergeCell ref="D10:E10"/>
    <mergeCell ref="M10:O10"/>
  </mergeCells>
  <printOptions horizontalCentered="1"/>
  <pageMargins left="0.3" right="0.3" top="0.75" bottom="0.3" header="0.3" footer="0.3"/>
  <pageSetup paperSize="9" scale="40" orientation="landscape" cellComments="asDisplayed" r:id="rId1"/>
  <headerFooter>
    <oddHeader>&amp;R&amp;"Arial,Italic"&amp;12For internal use only</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88BD3-890D-4AF5-8A31-000300C8AE92}">
  <dimension ref="A1:U94"/>
  <sheetViews>
    <sheetView showGridLines="0" view="pageBreakPreview" topLeftCell="A8" zoomScale="93" zoomScaleNormal="91" zoomScaleSheetLayoutView="93" workbookViewId="0">
      <selection activeCell="A20" sqref="A20"/>
    </sheetView>
  </sheetViews>
  <sheetFormatPr defaultColWidth="8.33203125" defaultRowHeight="23.1" customHeight="1"/>
  <cols>
    <col min="1" max="1" width="20.6640625" style="271" customWidth="1"/>
    <col min="2" max="2" width="17.33203125" style="271" customWidth="1"/>
    <col min="3" max="3" width="8.109375" style="271" customWidth="1"/>
    <col min="4" max="4" width="1.5546875" style="271" customWidth="1"/>
    <col min="5" max="5" width="13.6640625" style="271" customWidth="1"/>
    <col min="6" max="6" width="1.5546875" style="271" customWidth="1"/>
    <col min="7" max="7" width="13.6640625" style="271" customWidth="1"/>
    <col min="8" max="8" width="1.5546875" style="271" customWidth="1"/>
    <col min="9" max="9" width="15.6640625" style="271" customWidth="1"/>
    <col min="10" max="10" width="1.5546875" style="271" customWidth="1"/>
    <col min="11" max="11" width="13.6640625" style="271" customWidth="1"/>
    <col min="12" max="12" width="1.5546875" style="271" customWidth="1"/>
    <col min="13" max="13" width="13.6640625" style="271" customWidth="1"/>
    <col min="14" max="14" width="1.5546875" style="271" customWidth="1"/>
    <col min="15" max="15" width="13.6640625" style="271" customWidth="1"/>
    <col min="16" max="16" width="1.5546875" style="271" customWidth="1"/>
    <col min="17" max="17" width="16.6640625" style="271" customWidth="1"/>
    <col min="18" max="18" width="1.5546875" style="271" customWidth="1"/>
    <col min="19" max="19" width="18.6640625" style="271" customWidth="1"/>
    <col min="20" max="20" width="14.33203125" style="271" customWidth="1"/>
    <col min="21" max="21" width="10.5546875" style="271" bestFit="1" customWidth="1"/>
    <col min="22" max="16384" width="8.33203125" style="271"/>
  </cols>
  <sheetData>
    <row r="1" spans="1:20" ht="23.1" customHeight="1">
      <c r="A1" s="267" t="s">
        <v>235</v>
      </c>
      <c r="B1" s="267"/>
      <c r="C1" s="267"/>
      <c r="D1" s="267"/>
      <c r="E1" s="288"/>
      <c r="F1" s="288"/>
      <c r="G1" s="289"/>
      <c r="H1" s="289"/>
      <c r="J1" s="273"/>
      <c r="L1" s="290"/>
      <c r="M1" s="273"/>
      <c r="N1" s="273"/>
      <c r="P1" s="273"/>
      <c r="R1" s="273"/>
      <c r="S1" s="274"/>
    </row>
    <row r="2" spans="1:20" ht="23.1" customHeight="1">
      <c r="A2" s="267" t="s">
        <v>294</v>
      </c>
      <c r="B2" s="267"/>
      <c r="C2" s="267"/>
      <c r="D2" s="267"/>
      <c r="E2" s="267"/>
      <c r="F2" s="267"/>
      <c r="G2" s="288"/>
      <c r="H2" s="291" t="s">
        <v>250</v>
      </c>
      <c r="J2" s="273"/>
      <c r="L2" s="290"/>
      <c r="M2" s="273"/>
      <c r="N2" s="273"/>
      <c r="P2" s="273"/>
      <c r="R2" s="273"/>
      <c r="S2" s="274"/>
    </row>
    <row r="3" spans="1:20" ht="23.1" customHeight="1">
      <c r="A3" s="267" t="s">
        <v>310</v>
      </c>
      <c r="B3" s="267"/>
      <c r="C3" s="267"/>
      <c r="D3" s="267"/>
      <c r="E3" s="288"/>
      <c r="F3" s="288"/>
      <c r="G3" s="288"/>
      <c r="H3" s="288"/>
      <c r="J3" s="273"/>
      <c r="K3" s="273"/>
      <c r="L3" s="273"/>
      <c r="M3" s="273"/>
      <c r="N3" s="273"/>
      <c r="P3" s="273"/>
      <c r="R3" s="273"/>
    </row>
    <row r="4" spans="1:20" ht="23.1" customHeight="1">
      <c r="A4" s="276"/>
      <c r="B4" s="276"/>
      <c r="C4" s="276"/>
      <c r="D4" s="276"/>
      <c r="E4" s="276"/>
      <c r="F4" s="276"/>
      <c r="S4" s="277" t="s">
        <v>1</v>
      </c>
    </row>
    <row r="5" spans="1:20" ht="23.1" customHeight="1">
      <c r="A5" s="276"/>
      <c r="B5" s="276"/>
      <c r="C5" s="276"/>
      <c r="D5" s="276"/>
      <c r="E5" s="330" t="s">
        <v>2</v>
      </c>
      <c r="F5" s="330"/>
      <c r="G5" s="330"/>
      <c r="H5" s="330"/>
      <c r="I5" s="330"/>
      <c r="J5" s="330"/>
      <c r="K5" s="330"/>
      <c r="L5" s="330"/>
      <c r="M5" s="330"/>
      <c r="N5" s="330"/>
      <c r="O5" s="330"/>
      <c r="P5" s="330"/>
      <c r="Q5" s="330"/>
      <c r="R5" s="330"/>
      <c r="S5" s="330"/>
      <c r="T5" s="147"/>
    </row>
    <row r="6" spans="1:20" ht="23.1" customHeight="1">
      <c r="A6" s="276"/>
      <c r="B6" s="276"/>
      <c r="C6" s="276"/>
      <c r="D6" s="276"/>
      <c r="E6" s="331" t="s">
        <v>36</v>
      </c>
      <c r="F6" s="331"/>
      <c r="G6" s="331"/>
      <c r="H6" s="331"/>
      <c r="I6" s="331"/>
      <c r="J6" s="331"/>
      <c r="K6" s="331"/>
      <c r="L6" s="331"/>
      <c r="M6" s="331"/>
      <c r="N6" s="331"/>
      <c r="O6" s="331"/>
      <c r="P6" s="276"/>
      <c r="Q6" s="276"/>
      <c r="R6" s="276"/>
      <c r="S6" s="276"/>
      <c r="T6" s="147"/>
    </row>
    <row r="7" spans="1:20" ht="23.1" customHeight="1">
      <c r="A7" s="276"/>
      <c r="B7" s="276"/>
      <c r="I7" s="276" t="s">
        <v>284</v>
      </c>
      <c r="J7" s="276"/>
      <c r="K7" s="329" t="s">
        <v>32</v>
      </c>
      <c r="L7" s="329"/>
      <c r="M7" s="329"/>
      <c r="N7" s="276"/>
      <c r="Q7" s="276" t="s">
        <v>186</v>
      </c>
      <c r="R7" s="276"/>
      <c r="S7" s="276"/>
      <c r="T7" s="147"/>
    </row>
    <row r="8" spans="1:20" ht="23.1" customHeight="1">
      <c r="A8" s="276"/>
      <c r="B8" s="276"/>
      <c r="D8" s="276"/>
      <c r="E8" s="276" t="s">
        <v>28</v>
      </c>
      <c r="I8" s="276" t="s">
        <v>253</v>
      </c>
      <c r="J8" s="276"/>
      <c r="K8" s="276" t="s">
        <v>254</v>
      </c>
      <c r="L8" s="276"/>
      <c r="M8" s="276"/>
      <c r="N8" s="276"/>
      <c r="O8" s="276" t="s">
        <v>255</v>
      </c>
      <c r="Q8" s="276" t="s">
        <v>256</v>
      </c>
      <c r="R8" s="276"/>
      <c r="S8" s="276"/>
      <c r="T8" s="147"/>
    </row>
    <row r="9" spans="1:20" ht="23.1" customHeight="1">
      <c r="A9" s="276"/>
      <c r="B9" s="276"/>
      <c r="D9" s="276"/>
      <c r="E9" s="276" t="s">
        <v>276</v>
      </c>
      <c r="F9" s="276"/>
      <c r="G9" s="276" t="s">
        <v>175</v>
      </c>
      <c r="H9" s="276"/>
      <c r="I9" s="276" t="s">
        <v>257</v>
      </c>
      <c r="J9" s="276"/>
      <c r="K9" s="276" t="s">
        <v>258</v>
      </c>
      <c r="L9" s="276"/>
      <c r="M9" s="276"/>
      <c r="N9" s="276"/>
      <c r="O9" s="276" t="s">
        <v>202</v>
      </c>
      <c r="Q9" s="276" t="s">
        <v>259</v>
      </c>
      <c r="R9" s="276"/>
      <c r="S9" s="276" t="s">
        <v>255</v>
      </c>
      <c r="T9" s="147"/>
    </row>
    <row r="10" spans="1:20" ht="23.1" customHeight="1">
      <c r="A10" s="276"/>
      <c r="B10" s="276"/>
      <c r="D10" s="280"/>
      <c r="E10" s="278" t="s">
        <v>260</v>
      </c>
      <c r="F10" s="276"/>
      <c r="G10" s="278" t="s">
        <v>188</v>
      </c>
      <c r="H10" s="276"/>
      <c r="I10" s="278" t="s">
        <v>261</v>
      </c>
      <c r="J10" s="280"/>
      <c r="K10" s="278" t="s">
        <v>262</v>
      </c>
      <c r="L10" s="276"/>
      <c r="M10" s="278" t="s">
        <v>192</v>
      </c>
      <c r="N10" s="280"/>
      <c r="O10" s="278" t="s">
        <v>200</v>
      </c>
      <c r="Q10" s="278" t="s">
        <v>263</v>
      </c>
      <c r="R10" s="276"/>
      <c r="S10" s="278" t="s">
        <v>202</v>
      </c>
      <c r="T10" s="148"/>
    </row>
    <row r="11" spans="1:20" ht="23.1" customHeight="1">
      <c r="A11" s="281" t="s">
        <v>290</v>
      </c>
      <c r="D11" s="149"/>
      <c r="E11" s="149">
        <v>300367495</v>
      </c>
      <c r="F11" s="149"/>
      <c r="G11" s="149">
        <v>225540721</v>
      </c>
      <c r="H11" s="149"/>
      <c r="I11" s="149">
        <v>-7745877</v>
      </c>
      <c r="J11" s="149"/>
      <c r="K11" s="149">
        <v>33000000</v>
      </c>
      <c r="L11" s="149"/>
      <c r="M11" s="149">
        <v>282884034</v>
      </c>
      <c r="N11" s="149"/>
      <c r="O11" s="149">
        <f>SUM(E11:M11)</f>
        <v>834046373</v>
      </c>
      <c r="Q11" s="151">
        <v>68193809</v>
      </c>
      <c r="R11" s="149"/>
      <c r="S11" s="149">
        <f>SUM(O11:Q11)</f>
        <v>902240182</v>
      </c>
    </row>
    <row r="12" spans="1:20" ht="23.1" customHeight="1">
      <c r="A12" s="283" t="s">
        <v>206</v>
      </c>
      <c r="B12" s="292"/>
      <c r="D12" s="149"/>
      <c r="E12" s="149">
        <v>0</v>
      </c>
      <c r="F12" s="149"/>
      <c r="G12" s="149">
        <v>0</v>
      </c>
      <c r="H12" s="149"/>
      <c r="I12" s="149">
        <v>0</v>
      </c>
      <c r="J12" s="149"/>
      <c r="K12" s="149">
        <v>0</v>
      </c>
      <c r="L12" s="149"/>
      <c r="M12" s="149">
        <v>224188219</v>
      </c>
      <c r="N12" s="149"/>
      <c r="O12" s="149">
        <f>SUM(E12:M12)</f>
        <v>224188219</v>
      </c>
      <c r="Q12" s="149">
        <v>869895</v>
      </c>
      <c r="R12" s="149"/>
      <c r="S12" s="149">
        <f>SUM(O12:Q12)</f>
        <v>225058114</v>
      </c>
      <c r="T12" s="148"/>
    </row>
    <row r="13" spans="1:20" ht="23.1" customHeight="1">
      <c r="A13" s="283" t="s">
        <v>306</v>
      </c>
      <c r="B13" s="292"/>
      <c r="D13" s="149"/>
      <c r="E13" s="150">
        <v>0</v>
      </c>
      <c r="F13" s="149"/>
      <c r="G13" s="150">
        <v>0</v>
      </c>
      <c r="H13" s="149"/>
      <c r="I13" s="150">
        <v>0</v>
      </c>
      <c r="J13" s="149"/>
      <c r="K13" s="150">
        <v>0</v>
      </c>
      <c r="L13" s="149"/>
      <c r="M13" s="150">
        <v>289124</v>
      </c>
      <c r="N13" s="149"/>
      <c r="O13" s="150">
        <f>SUM(E13:M13)</f>
        <v>289124</v>
      </c>
      <c r="Q13" s="150">
        <v>37722</v>
      </c>
      <c r="R13" s="149"/>
      <c r="S13" s="150">
        <f>SUM(O13:Q13)</f>
        <v>326846</v>
      </c>
      <c r="T13" s="148"/>
    </row>
    <row r="14" spans="1:20" ht="23.1" customHeight="1">
      <c r="A14" s="271" t="s">
        <v>305</v>
      </c>
      <c r="D14" s="149"/>
      <c r="E14" s="151">
        <f>SUM(E12:E13)</f>
        <v>0</v>
      </c>
      <c r="F14" s="149"/>
      <c r="G14" s="151">
        <f>SUM(G12:G13)</f>
        <v>0</v>
      </c>
      <c r="H14" s="149"/>
      <c r="I14" s="151">
        <f>SUM(I12:I13)</f>
        <v>0</v>
      </c>
      <c r="J14" s="149"/>
      <c r="K14" s="151">
        <f>SUM(K12:K13)</f>
        <v>0</v>
      </c>
      <c r="L14" s="149"/>
      <c r="M14" s="151">
        <f>SUM(M12:M13)</f>
        <v>224477343</v>
      </c>
      <c r="N14" s="149"/>
      <c r="O14" s="151">
        <f>SUM(O12:O13)</f>
        <v>224477343</v>
      </c>
      <c r="Q14" s="151">
        <f>SUM(Q12:Q13)</f>
        <v>907617</v>
      </c>
      <c r="R14" s="149"/>
      <c r="S14" s="151">
        <f>SUM(S12:S13)</f>
        <v>225384960</v>
      </c>
      <c r="T14" s="148"/>
    </row>
    <row r="15" spans="1:20" ht="23.1" customHeight="1">
      <c r="A15" s="271" t="s">
        <v>344</v>
      </c>
      <c r="D15" s="149"/>
      <c r="E15" s="149">
        <v>0</v>
      </c>
      <c r="F15" s="149"/>
      <c r="G15" s="149">
        <v>0</v>
      </c>
      <c r="H15" s="149"/>
      <c r="I15" s="149">
        <v>0</v>
      </c>
      <c r="J15" s="149"/>
      <c r="K15" s="149">
        <v>0</v>
      </c>
      <c r="L15" s="149"/>
      <c r="M15" s="149">
        <v>-180220497</v>
      </c>
      <c r="N15" s="149"/>
      <c r="O15" s="149">
        <f>SUM(E15:M15)</f>
        <v>-180220497</v>
      </c>
      <c r="Q15" s="149">
        <v>0</v>
      </c>
      <c r="R15" s="149"/>
      <c r="S15" s="149">
        <f>SUM(O15:Q15)</f>
        <v>-180220497</v>
      </c>
    </row>
    <row r="16" spans="1:20" ht="23.1" customHeight="1" thickBot="1">
      <c r="A16" s="284" t="s">
        <v>291</v>
      </c>
      <c r="D16" s="149"/>
      <c r="E16" s="159">
        <f>SUM(E11:E15)-E14</f>
        <v>300367495</v>
      </c>
      <c r="F16" s="293"/>
      <c r="G16" s="159">
        <f>SUM(G11:G15)-G14</f>
        <v>225540721</v>
      </c>
      <c r="H16" s="293"/>
      <c r="I16" s="159">
        <f>SUM(I11:I15)-I14</f>
        <v>-7745877</v>
      </c>
      <c r="J16" s="149"/>
      <c r="K16" s="159">
        <f>SUM(K11:K15)-K14</f>
        <v>33000000</v>
      </c>
      <c r="L16" s="149"/>
      <c r="M16" s="159">
        <f>SUM(M11:M15)-M14</f>
        <v>327140880</v>
      </c>
      <c r="N16" s="149"/>
      <c r="O16" s="159">
        <f>SUM(O11:O15)-O14</f>
        <v>878303219</v>
      </c>
      <c r="Q16" s="159">
        <f>SUM(Q11:Q15)-Q14</f>
        <v>69101426</v>
      </c>
      <c r="R16" s="149"/>
      <c r="S16" s="159">
        <f>SUM(S11:S15)-S14</f>
        <v>947404645</v>
      </c>
    </row>
    <row r="17" spans="1:21" ht="23.1" customHeight="1" thickTop="1">
      <c r="O17" s="293"/>
      <c r="Q17" s="293"/>
      <c r="S17" s="293"/>
    </row>
    <row r="18" spans="1:21" ht="23.1" customHeight="1">
      <c r="A18" s="281" t="s">
        <v>311</v>
      </c>
      <c r="D18" s="149"/>
      <c r="E18" s="149">
        <f>E16</f>
        <v>300367495</v>
      </c>
      <c r="F18" s="149"/>
      <c r="G18" s="149">
        <f>G16</f>
        <v>225540721</v>
      </c>
      <c r="H18" s="149"/>
      <c r="I18" s="149">
        <f>I16</f>
        <v>-7745877</v>
      </c>
      <c r="J18" s="149"/>
      <c r="K18" s="149">
        <f>K16</f>
        <v>33000000</v>
      </c>
      <c r="L18" s="149"/>
      <c r="M18" s="149">
        <f>M16</f>
        <v>327140880</v>
      </c>
      <c r="N18" s="149"/>
      <c r="O18" s="149">
        <f>O16</f>
        <v>878303219</v>
      </c>
      <c r="Q18" s="149">
        <f>Q16</f>
        <v>69101426</v>
      </c>
      <c r="R18" s="149"/>
      <c r="S18" s="149">
        <f>S16</f>
        <v>947404645</v>
      </c>
    </row>
    <row r="19" spans="1:21" ht="23.1" customHeight="1">
      <c r="A19" s="283" t="s">
        <v>206</v>
      </c>
      <c r="B19" s="292"/>
      <c r="D19" s="149"/>
      <c r="E19" s="149">
        <v>0</v>
      </c>
      <c r="F19" s="149"/>
      <c r="G19" s="149">
        <v>0</v>
      </c>
      <c r="H19" s="149"/>
      <c r="I19" s="149">
        <v>0</v>
      </c>
      <c r="J19" s="149"/>
      <c r="K19" s="149">
        <v>0</v>
      </c>
      <c r="L19" s="149"/>
      <c r="M19" s="162">
        <f>PL!E48</f>
        <v>305569590</v>
      </c>
      <c r="N19" s="149"/>
      <c r="O19" s="149">
        <f>SUM(E19:M19)</f>
        <v>305569590</v>
      </c>
      <c r="Q19" s="149">
        <f>PL!E49</f>
        <v>1618414</v>
      </c>
      <c r="R19" s="149"/>
      <c r="S19" s="149">
        <f>SUM(O19:Q19)</f>
        <v>307188004</v>
      </c>
      <c r="T19" s="148"/>
    </row>
    <row r="20" spans="1:21" ht="23.1" customHeight="1">
      <c r="A20" s="283" t="s">
        <v>345</v>
      </c>
      <c r="B20" s="292"/>
      <c r="D20" s="149"/>
      <c r="E20" s="150">
        <v>0</v>
      </c>
      <c r="F20" s="149"/>
      <c r="G20" s="150">
        <v>0</v>
      </c>
      <c r="H20" s="149"/>
      <c r="I20" s="150">
        <v>0</v>
      </c>
      <c r="J20" s="149"/>
      <c r="K20" s="150">
        <v>0</v>
      </c>
      <c r="L20" s="149"/>
      <c r="M20" s="150">
        <v>-176542</v>
      </c>
      <c r="N20" s="149"/>
      <c r="O20" s="150">
        <f>SUM(E20:M20)</f>
        <v>-176542</v>
      </c>
      <c r="Q20" s="150">
        <v>39638</v>
      </c>
      <c r="R20" s="149"/>
      <c r="S20" s="150">
        <f>SUM(O20:Q20)</f>
        <v>-136904</v>
      </c>
      <c r="T20" s="148"/>
      <c r="U20" s="294"/>
    </row>
    <row r="21" spans="1:21" ht="23.1" customHeight="1">
      <c r="A21" s="271" t="s">
        <v>305</v>
      </c>
      <c r="D21" s="149"/>
      <c r="E21" s="151">
        <f>SUM(E19:E20)</f>
        <v>0</v>
      </c>
      <c r="F21" s="149"/>
      <c r="G21" s="151">
        <f>SUM(G19:G20)</f>
        <v>0</v>
      </c>
      <c r="H21" s="149"/>
      <c r="I21" s="151">
        <f>SUM(I19:I20)</f>
        <v>0</v>
      </c>
      <c r="J21" s="149"/>
      <c r="K21" s="151">
        <f>SUM(K19:K20)</f>
        <v>0</v>
      </c>
      <c r="L21" s="149"/>
      <c r="M21" s="151">
        <f>SUM(M19:M20)</f>
        <v>305393048</v>
      </c>
      <c r="N21" s="149"/>
      <c r="O21" s="151">
        <f>SUM(O19:O20)</f>
        <v>305393048</v>
      </c>
      <c r="Q21" s="151">
        <f>SUM(Q19:Q20)</f>
        <v>1658052</v>
      </c>
      <c r="R21" s="161"/>
      <c r="S21" s="151">
        <f>SUM(S19:S20)</f>
        <v>307051100</v>
      </c>
      <c r="T21" s="148"/>
      <c r="U21" s="294"/>
    </row>
    <row r="22" spans="1:21" ht="23.1" customHeight="1">
      <c r="A22" s="271" t="s">
        <v>344</v>
      </c>
      <c r="D22" s="149"/>
      <c r="E22" s="149">
        <v>0</v>
      </c>
      <c r="F22" s="149"/>
      <c r="G22" s="149">
        <v>0</v>
      </c>
      <c r="H22" s="149"/>
      <c r="I22" s="149">
        <v>0</v>
      </c>
      <c r="J22" s="149"/>
      <c r="K22" s="149">
        <v>0</v>
      </c>
      <c r="L22" s="149"/>
      <c r="M22" s="149">
        <v>-210250456</v>
      </c>
      <c r="N22" s="149"/>
      <c r="O22" s="149">
        <f>SUM(E22:M22)</f>
        <v>-210250456</v>
      </c>
      <c r="Q22" s="149">
        <v>0</v>
      </c>
      <c r="R22" s="149"/>
      <c r="S22" s="149">
        <f>SUM(O22:Q22)</f>
        <v>-210250456</v>
      </c>
    </row>
    <row r="23" spans="1:21" ht="23.1" customHeight="1" thickBot="1">
      <c r="A23" s="284" t="s">
        <v>312</v>
      </c>
      <c r="D23" s="149"/>
      <c r="E23" s="159">
        <f>SUM(E18:E22)-E21</f>
        <v>300367495</v>
      </c>
      <c r="F23" s="293"/>
      <c r="G23" s="159">
        <f>SUM(G18:G22)-G21</f>
        <v>225540721</v>
      </c>
      <c r="H23" s="293"/>
      <c r="I23" s="159">
        <f>SUM(I18:I22)-I21</f>
        <v>-7745877</v>
      </c>
      <c r="J23" s="149"/>
      <c r="K23" s="159">
        <f>SUM(K18:K22)-K21</f>
        <v>33000000</v>
      </c>
      <c r="L23" s="149"/>
      <c r="M23" s="159">
        <f>SUM(M18:M22)-M21</f>
        <v>422283472</v>
      </c>
      <c r="N23" s="149"/>
      <c r="O23" s="159">
        <f>SUM(O18:O22)-O21</f>
        <v>973445811</v>
      </c>
      <c r="Q23" s="159">
        <f>SUM(Q18:Q22)-Q21</f>
        <v>70759478</v>
      </c>
      <c r="R23" s="149"/>
      <c r="S23" s="159">
        <f>SUM(S18:S22)-S21</f>
        <v>1044205289</v>
      </c>
    </row>
    <row r="24" spans="1:21" ht="23.1" customHeight="1" thickTop="1">
      <c r="O24" s="293">
        <f>O23-BS!E80</f>
        <v>0</v>
      </c>
      <c r="Q24" s="293">
        <f>Q23-BS!E81</f>
        <v>0</v>
      </c>
      <c r="S24" s="293">
        <f>S23-BS!E82</f>
        <v>0</v>
      </c>
    </row>
    <row r="25" spans="1:21" ht="23.1" customHeight="1">
      <c r="A25" s="286" t="s">
        <v>18</v>
      </c>
      <c r="Q25" s="160"/>
    </row>
    <row r="26" spans="1:21" ht="23.1" customHeight="1">
      <c r="Q26" s="294"/>
    </row>
    <row r="35" spans="12:13" ht="23.1" customHeight="1">
      <c r="L35" s="287"/>
    </row>
    <row r="40" spans="12:13" ht="23.1" customHeight="1">
      <c r="M40" s="273"/>
    </row>
    <row r="56" spans="6:12" ht="23.1" customHeight="1">
      <c r="F56" s="271">
        <v>6583</v>
      </c>
      <c r="L56" s="271">
        <v>6583</v>
      </c>
    </row>
    <row r="59" spans="6:12" ht="23.1" customHeight="1">
      <c r="F59" s="271">
        <f>SUM(F50:F58)</f>
        <v>6583</v>
      </c>
      <c r="L59" s="271">
        <f>SUM(L50:L58)</f>
        <v>6583</v>
      </c>
    </row>
    <row r="62" spans="6:12" ht="23.1" customHeight="1">
      <c r="F62" s="271">
        <v>245028</v>
      </c>
    </row>
    <row r="79" spans="13:13" ht="23.1" customHeight="1">
      <c r="M79" s="273"/>
    </row>
    <row r="94" spans="8:16" ht="23.1" customHeight="1">
      <c r="H94" s="271">
        <f>SUM(H69,H92)</f>
        <v>0</v>
      </c>
      <c r="I94" s="271">
        <f>+F94-F35</f>
        <v>0</v>
      </c>
      <c r="J94" s="271">
        <f>+F94-F35</f>
        <v>0</v>
      </c>
      <c r="N94" s="271">
        <f>+D94-D35</f>
        <v>0</v>
      </c>
      <c r="O94" s="271">
        <f>+H94-H35</f>
        <v>0</v>
      </c>
      <c r="P94" s="287">
        <f>+L94-L35</f>
        <v>0</v>
      </c>
    </row>
  </sheetData>
  <mergeCells count="3">
    <mergeCell ref="K7:M7"/>
    <mergeCell ref="E5:S5"/>
    <mergeCell ref="E6:O6"/>
  </mergeCells>
  <printOptions horizontalCentered="1"/>
  <pageMargins left="0.39370078740157499" right="0.39370078740157499" top="0.59055118110236204" bottom="0.196850393700787" header="0.39370078740157499" footer="0.15748031496063"/>
  <pageSetup paperSize="9" scale="80" firstPageNumber="8" fitToHeight="2" orientation="landscape" useFirstPageNumber="1"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5D069-B4D6-4A9B-A9D4-0030E4F9C2A9}">
  <dimension ref="A1:N129"/>
  <sheetViews>
    <sheetView showGridLines="0" view="pageBreakPreview" zoomScale="88" zoomScaleNormal="110" zoomScaleSheetLayoutView="88" workbookViewId="0">
      <selection activeCell="B6" sqref="B6"/>
    </sheetView>
  </sheetViews>
  <sheetFormatPr defaultColWidth="8.33203125" defaultRowHeight="23.4"/>
  <cols>
    <col min="1" max="1" width="20.6640625" style="271" customWidth="1"/>
    <col min="2" max="2" width="29.44140625" style="271" customWidth="1"/>
    <col min="3" max="3" width="10.6640625" style="271" customWidth="1"/>
    <col min="4" max="4" width="1.5546875" style="271" customWidth="1"/>
    <col min="5" max="5" width="13.44140625" style="271" customWidth="1"/>
    <col min="6" max="6" width="1.5546875" style="271" customWidth="1"/>
    <col min="7" max="7" width="13.44140625" style="271" customWidth="1"/>
    <col min="8" max="8" width="1.5546875" style="271" customWidth="1"/>
    <col min="9" max="9" width="16.88671875" style="271" customWidth="1"/>
    <col min="10" max="10" width="1.5546875" style="271" customWidth="1"/>
    <col min="11" max="11" width="13.44140625" style="271" customWidth="1"/>
    <col min="12" max="12" width="1.5546875" style="271" customWidth="1"/>
    <col min="13" max="13" width="15.33203125" style="271" customWidth="1"/>
    <col min="14" max="16384" width="8.33203125" style="271"/>
  </cols>
  <sheetData>
    <row r="1" spans="1:14">
      <c r="A1" s="267" t="s">
        <v>235</v>
      </c>
      <c r="B1" s="268"/>
      <c r="C1" s="268"/>
      <c r="D1" s="268"/>
      <c r="E1" s="269"/>
      <c r="F1" s="269"/>
      <c r="G1" s="270"/>
      <c r="H1" s="270"/>
      <c r="J1" s="272"/>
      <c r="K1" s="273"/>
      <c r="L1" s="273"/>
      <c r="M1" s="274"/>
    </row>
    <row r="2" spans="1:14">
      <c r="A2" s="267" t="s">
        <v>295</v>
      </c>
      <c r="B2" s="268"/>
      <c r="C2" s="268"/>
      <c r="D2" s="268"/>
      <c r="E2" s="269"/>
      <c r="F2" s="269"/>
      <c r="G2" s="270"/>
      <c r="H2" s="270"/>
      <c r="J2" s="272"/>
      <c r="K2" s="273"/>
      <c r="L2" s="273"/>
      <c r="M2" s="274"/>
    </row>
    <row r="3" spans="1:14">
      <c r="A3" s="267" t="s">
        <v>310</v>
      </c>
      <c r="B3" s="268"/>
      <c r="C3" s="268"/>
      <c r="D3" s="268"/>
      <c r="E3" s="268"/>
      <c r="F3" s="268"/>
      <c r="G3" s="269"/>
      <c r="H3" s="275" t="s">
        <v>250</v>
      </c>
      <c r="J3" s="272"/>
      <c r="K3" s="273"/>
      <c r="L3" s="273"/>
    </row>
    <row r="4" spans="1:14">
      <c r="A4" s="276"/>
      <c r="B4" s="276"/>
      <c r="C4" s="276"/>
      <c r="D4" s="276"/>
      <c r="E4" s="276"/>
      <c r="F4" s="276"/>
      <c r="M4" s="277" t="s">
        <v>1</v>
      </c>
    </row>
    <row r="5" spans="1:14">
      <c r="A5" s="276"/>
      <c r="B5" s="276"/>
      <c r="C5" s="276"/>
      <c r="D5" s="276"/>
      <c r="E5" s="330" t="s">
        <v>3</v>
      </c>
      <c r="F5" s="330"/>
      <c r="G5" s="330"/>
      <c r="H5" s="330"/>
      <c r="I5" s="330"/>
      <c r="J5" s="330"/>
      <c r="K5" s="330"/>
      <c r="L5" s="330"/>
      <c r="M5" s="330"/>
      <c r="N5" s="147"/>
    </row>
    <row r="6" spans="1:14">
      <c r="A6" s="276"/>
      <c r="B6" s="276"/>
      <c r="C6" s="276"/>
      <c r="E6" s="276" t="s">
        <v>28</v>
      </c>
      <c r="I6" s="329" t="s">
        <v>32</v>
      </c>
      <c r="J6" s="329"/>
      <c r="K6" s="329"/>
      <c r="L6" s="276"/>
      <c r="M6" s="276"/>
      <c r="N6" s="147"/>
    </row>
    <row r="7" spans="1:14">
      <c r="A7" s="276"/>
      <c r="B7" s="276"/>
      <c r="C7" s="276"/>
      <c r="E7" s="276" t="s">
        <v>276</v>
      </c>
      <c r="F7" s="276"/>
      <c r="G7" s="276" t="s">
        <v>175</v>
      </c>
      <c r="H7" s="276"/>
      <c r="I7" s="276" t="s">
        <v>254</v>
      </c>
      <c r="J7" s="276"/>
      <c r="K7" s="276"/>
      <c r="L7" s="276"/>
      <c r="M7" s="276" t="s">
        <v>255</v>
      </c>
      <c r="N7" s="147"/>
    </row>
    <row r="8" spans="1:14">
      <c r="A8" s="276"/>
      <c r="B8" s="276"/>
      <c r="C8" s="279"/>
      <c r="D8" s="276"/>
      <c r="E8" s="278" t="s">
        <v>260</v>
      </c>
      <c r="F8" s="276"/>
      <c r="G8" s="278" t="s">
        <v>188</v>
      </c>
      <c r="H8" s="276"/>
      <c r="I8" s="278" t="s">
        <v>266</v>
      </c>
      <c r="J8" s="276"/>
      <c r="K8" s="278" t="s">
        <v>192</v>
      </c>
      <c r="L8" s="280"/>
      <c r="M8" s="278" t="s">
        <v>202</v>
      </c>
      <c r="N8" s="148"/>
    </row>
    <row r="9" spans="1:14">
      <c r="A9" s="281" t="s">
        <v>290</v>
      </c>
      <c r="B9" s="282"/>
      <c r="C9" s="276"/>
      <c r="D9" s="276"/>
      <c r="E9" s="149">
        <v>300367495</v>
      </c>
      <c r="F9" s="149"/>
      <c r="G9" s="149">
        <v>225540721</v>
      </c>
      <c r="H9" s="149"/>
      <c r="I9" s="149">
        <v>33000000</v>
      </c>
      <c r="J9" s="149"/>
      <c r="K9" s="149">
        <v>348351571</v>
      </c>
      <c r="L9" s="149"/>
      <c r="M9" s="149">
        <f>SUM(E9:K9)</f>
        <v>907259787</v>
      </c>
      <c r="N9" s="148"/>
    </row>
    <row r="10" spans="1:14">
      <c r="A10" s="283" t="s">
        <v>206</v>
      </c>
      <c r="B10" s="282"/>
      <c r="C10" s="276"/>
      <c r="D10" s="276"/>
      <c r="E10" s="149">
        <v>0</v>
      </c>
      <c r="F10" s="149"/>
      <c r="G10" s="149">
        <v>0</v>
      </c>
      <c r="H10" s="149"/>
      <c r="I10" s="149">
        <v>0</v>
      </c>
      <c r="J10" s="149"/>
      <c r="K10" s="149">
        <v>221155956</v>
      </c>
      <c r="L10" s="149"/>
      <c r="M10" s="149">
        <f t="shared" ref="M10:M11" si="0">SUM(E10:K10)</f>
        <v>221155956</v>
      </c>
      <c r="N10" s="148"/>
    </row>
    <row r="11" spans="1:14">
      <c r="A11" s="283" t="s">
        <v>306</v>
      </c>
      <c r="B11" s="282"/>
      <c r="C11" s="276"/>
      <c r="D11" s="276"/>
      <c r="E11" s="150">
        <v>0</v>
      </c>
      <c r="F11" s="149"/>
      <c r="G11" s="150">
        <v>0</v>
      </c>
      <c r="H11" s="149"/>
      <c r="I11" s="150">
        <v>0</v>
      </c>
      <c r="J11" s="149"/>
      <c r="K11" s="150">
        <v>181918</v>
      </c>
      <c r="L11" s="149"/>
      <c r="M11" s="150">
        <f t="shared" si="0"/>
        <v>181918</v>
      </c>
      <c r="N11" s="148"/>
    </row>
    <row r="12" spans="1:14">
      <c r="A12" s="271" t="s">
        <v>305</v>
      </c>
      <c r="C12" s="276"/>
      <c r="D12" s="276"/>
      <c r="E12" s="151">
        <f>SUM(E10:E11)</f>
        <v>0</v>
      </c>
      <c r="F12" s="149"/>
      <c r="G12" s="151">
        <f>SUM(G10:G11)</f>
        <v>0</v>
      </c>
      <c r="H12" s="149"/>
      <c r="I12" s="151">
        <f>SUM(I10:I11)</f>
        <v>0</v>
      </c>
      <c r="J12" s="149"/>
      <c r="K12" s="151">
        <f>SUM(K10:K11)</f>
        <v>221337874</v>
      </c>
      <c r="L12" s="149"/>
      <c r="M12" s="151">
        <f>SUM(M10:M11)</f>
        <v>221337874</v>
      </c>
      <c r="N12" s="148"/>
    </row>
    <row r="13" spans="1:14">
      <c r="A13" s="271" t="s">
        <v>344</v>
      </c>
      <c r="D13" s="155"/>
      <c r="E13" s="152">
        <v>0</v>
      </c>
      <c r="F13" s="149"/>
      <c r="G13" s="152">
        <v>0</v>
      </c>
      <c r="H13" s="149"/>
      <c r="I13" s="152">
        <v>0</v>
      </c>
      <c r="J13" s="149"/>
      <c r="K13" s="150">
        <v>-180220497</v>
      </c>
      <c r="L13" s="149"/>
      <c r="M13" s="150">
        <f t="shared" ref="M13" si="1">SUM(E13:K13)</f>
        <v>-180220497</v>
      </c>
      <c r="N13" s="148"/>
    </row>
    <row r="14" spans="1:14" ht="24.75" customHeight="1" thickBot="1">
      <c r="A14" s="284" t="s">
        <v>291</v>
      </c>
      <c r="B14" s="284"/>
      <c r="C14" s="284"/>
      <c r="D14" s="284"/>
      <c r="E14" s="154">
        <f>SUM(E9:E13)-E12</f>
        <v>300367495</v>
      </c>
      <c r="F14" s="153"/>
      <c r="G14" s="154">
        <f>SUM(G9:G13)-G12</f>
        <v>225540721</v>
      </c>
      <c r="H14" s="153"/>
      <c r="I14" s="154">
        <f>SUM(I9:I13)-I12</f>
        <v>33000000</v>
      </c>
      <c r="J14" s="153"/>
      <c r="K14" s="154">
        <f>SUM(K9:K13)-K12</f>
        <v>389468948</v>
      </c>
      <c r="L14" s="153"/>
      <c r="M14" s="154">
        <f>SUM(M9:M13)-M12</f>
        <v>948377164</v>
      </c>
      <c r="N14" s="148"/>
    </row>
    <row r="15" spans="1:14" ht="11.25" customHeight="1" thickTop="1">
      <c r="A15" s="276"/>
      <c r="B15" s="276"/>
      <c r="C15" s="276"/>
      <c r="D15" s="276"/>
      <c r="E15" s="285"/>
      <c r="F15" s="285"/>
      <c r="G15" s="285"/>
      <c r="H15" s="285"/>
      <c r="I15" s="285"/>
      <c r="J15" s="285"/>
      <c r="K15" s="285"/>
      <c r="L15" s="285"/>
      <c r="M15" s="285"/>
      <c r="N15" s="148"/>
    </row>
    <row r="16" spans="1:14">
      <c r="A16" s="281" t="s">
        <v>311</v>
      </c>
      <c r="B16" s="282"/>
      <c r="C16" s="281"/>
      <c r="D16" s="155"/>
      <c r="E16" s="149">
        <f>E14</f>
        <v>300367495</v>
      </c>
      <c r="F16" s="149"/>
      <c r="G16" s="149">
        <f>G14</f>
        <v>225540721</v>
      </c>
      <c r="H16" s="149"/>
      <c r="I16" s="149">
        <f>I14</f>
        <v>33000000</v>
      </c>
      <c r="J16" s="149"/>
      <c r="K16" s="149">
        <f>K14</f>
        <v>389468948</v>
      </c>
      <c r="L16" s="149"/>
      <c r="M16" s="149">
        <f t="shared" ref="M16:M20" si="2">SUM(E16:K16)</f>
        <v>948377164</v>
      </c>
      <c r="N16" s="148"/>
    </row>
    <row r="17" spans="1:14">
      <c r="A17" s="283" t="s">
        <v>206</v>
      </c>
      <c r="B17" s="282"/>
      <c r="C17" s="276"/>
      <c r="D17" s="276"/>
      <c r="E17" s="149">
        <v>0</v>
      </c>
      <c r="F17" s="149"/>
      <c r="G17" s="149">
        <v>0</v>
      </c>
      <c r="H17" s="149"/>
      <c r="I17" s="149">
        <v>0</v>
      </c>
      <c r="J17" s="149"/>
      <c r="K17" s="149">
        <f>PL!I48</f>
        <v>300446145</v>
      </c>
      <c r="L17" s="149"/>
      <c r="M17" s="149">
        <f t="shared" si="2"/>
        <v>300446145</v>
      </c>
      <c r="N17" s="148"/>
    </row>
    <row r="18" spans="1:14">
      <c r="A18" s="283" t="s">
        <v>345</v>
      </c>
      <c r="B18" s="282"/>
      <c r="C18" s="276"/>
      <c r="D18" s="276"/>
      <c r="E18" s="150">
        <v>0</v>
      </c>
      <c r="F18" s="149"/>
      <c r="G18" s="150">
        <v>0</v>
      </c>
      <c r="H18" s="149"/>
      <c r="I18" s="150">
        <v>0</v>
      </c>
      <c r="J18" s="149"/>
      <c r="K18" s="150">
        <f>PL!I36</f>
        <v>-289192</v>
      </c>
      <c r="L18" s="149"/>
      <c r="M18" s="150">
        <f t="shared" si="2"/>
        <v>-289192</v>
      </c>
      <c r="N18" s="148"/>
    </row>
    <row r="19" spans="1:14">
      <c r="A19" s="271" t="s">
        <v>305</v>
      </c>
      <c r="D19" s="276"/>
      <c r="E19" s="151">
        <f>SUM(E17:E18)</f>
        <v>0</v>
      </c>
      <c r="F19" s="149"/>
      <c r="G19" s="151">
        <f>SUM(G17:G18)</f>
        <v>0</v>
      </c>
      <c r="H19" s="149"/>
      <c r="I19" s="151">
        <f>SUM(I17:I18)</f>
        <v>0</v>
      </c>
      <c r="J19" s="149"/>
      <c r="K19" s="151">
        <f>SUM(K17:K18)</f>
        <v>300156953</v>
      </c>
      <c r="L19" s="149"/>
      <c r="M19" s="151">
        <f>SUM(M17:M18)</f>
        <v>300156953</v>
      </c>
      <c r="N19" s="148"/>
    </row>
    <row r="20" spans="1:14">
      <c r="A20" s="271" t="s">
        <v>344</v>
      </c>
      <c r="D20" s="155"/>
      <c r="E20" s="152">
        <v>0</v>
      </c>
      <c r="F20" s="149"/>
      <c r="G20" s="152">
        <v>0</v>
      </c>
      <c r="H20" s="149"/>
      <c r="I20" s="152">
        <v>0</v>
      </c>
      <c r="J20" s="149"/>
      <c r="K20" s="150">
        <v>-210250456</v>
      </c>
      <c r="L20" s="149"/>
      <c r="M20" s="150">
        <f t="shared" si="2"/>
        <v>-210250456</v>
      </c>
      <c r="N20" s="148"/>
    </row>
    <row r="21" spans="1:14" ht="24" thickBot="1">
      <c r="A21" s="284" t="s">
        <v>312</v>
      </c>
      <c r="B21" s="284"/>
      <c r="C21" s="284"/>
      <c r="D21" s="284"/>
      <c r="E21" s="154">
        <f>SUM(E16:E20)-E19</f>
        <v>300367495</v>
      </c>
      <c r="F21" s="168"/>
      <c r="G21" s="154">
        <f>SUM(G16:G20)-G19</f>
        <v>225540721</v>
      </c>
      <c r="H21" s="168"/>
      <c r="I21" s="154">
        <f>SUM(I16:I20)-I19</f>
        <v>33000000</v>
      </c>
      <c r="J21" s="168"/>
      <c r="K21" s="154">
        <f>SUM(K16:K20)-K19</f>
        <v>479375445</v>
      </c>
      <c r="L21" s="168"/>
      <c r="M21" s="154">
        <f>SUM(M16:M20)-M19</f>
        <v>1038283661</v>
      </c>
      <c r="N21" s="169"/>
    </row>
    <row r="22" spans="1:14" ht="11.25" customHeight="1" thickTop="1">
      <c r="A22" s="284"/>
      <c r="B22" s="284"/>
      <c r="C22" s="284"/>
      <c r="D22" s="284"/>
      <c r="E22" s="149"/>
      <c r="F22" s="153"/>
      <c r="G22" s="149"/>
      <c r="H22" s="153"/>
      <c r="I22" s="149"/>
      <c r="J22" s="153"/>
      <c r="K22" s="149"/>
      <c r="L22" s="153"/>
      <c r="M22" s="149"/>
      <c r="N22" s="148"/>
    </row>
    <row r="23" spans="1:14">
      <c r="A23" s="286" t="s">
        <v>18</v>
      </c>
      <c r="C23" s="276"/>
      <c r="G23" s="156"/>
      <c r="H23" s="157"/>
      <c r="I23" s="156"/>
      <c r="J23" s="157"/>
      <c r="K23" s="158"/>
      <c r="L23" s="157"/>
    </row>
    <row r="24" spans="1:14">
      <c r="E24" s="276"/>
      <c r="G24" s="156"/>
      <c r="I24" s="156"/>
      <c r="K24" s="156"/>
    </row>
    <row r="29" spans="1:14">
      <c r="K29" s="276"/>
    </row>
    <row r="34" spans="10:10">
      <c r="J34" s="287">
        <f>+J21+J32</f>
        <v>0</v>
      </c>
    </row>
    <row r="55" spans="6:11">
      <c r="F55" s="271">
        <v>6583</v>
      </c>
      <c r="J55" s="271">
        <v>6583</v>
      </c>
    </row>
    <row r="58" spans="6:11">
      <c r="F58" s="271">
        <f>SUM(F49:F57)</f>
        <v>6583</v>
      </c>
      <c r="J58" s="271">
        <f>SUM(J49:J57)</f>
        <v>6583</v>
      </c>
    </row>
    <row r="61" spans="6:11">
      <c r="F61" s="271">
        <v>245028</v>
      </c>
      <c r="K61" s="273"/>
    </row>
    <row r="90" spans="8:14">
      <c r="K90" s="273"/>
    </row>
    <row r="93" spans="8:14">
      <c r="H93" s="271">
        <f>SUM(H68,H91)</f>
        <v>0</v>
      </c>
      <c r="L93" s="271">
        <f>+F93-F34</f>
        <v>0</v>
      </c>
      <c r="M93" s="271">
        <f>+H93-H34</f>
        <v>0</v>
      </c>
      <c r="N93" s="287">
        <f>+J93-J34</f>
        <v>0</v>
      </c>
    </row>
    <row r="129" spans="11:11">
      <c r="K129" s="273"/>
    </row>
  </sheetData>
  <mergeCells count="2">
    <mergeCell ref="E5:M5"/>
    <mergeCell ref="I6:K6"/>
  </mergeCells>
  <printOptions horizontalCentered="1"/>
  <pageMargins left="0.39370078740157499" right="0.39370078740157499" top="0.59055118110236204" bottom="0.196850393700787" header="0.39370078740157499" footer="0.15748031496063"/>
  <pageSetup paperSize="9" scale="80" firstPageNumber="8" fitToHeight="2"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76F30-04A0-474F-B548-48CBDD0F894F}">
  <dimension ref="A1:O120"/>
  <sheetViews>
    <sheetView showGridLines="0" view="pageBreakPreview" zoomScale="99" zoomScaleNormal="100" zoomScaleSheetLayoutView="99" workbookViewId="0">
      <selection activeCell="C55" sqref="C55"/>
    </sheetView>
  </sheetViews>
  <sheetFormatPr defaultColWidth="10.88671875" defaultRowHeight="24" customHeight="1"/>
  <cols>
    <col min="1" max="1" width="49" style="246" customWidth="1"/>
    <col min="2" max="2" width="1.88671875" style="247" customWidth="1"/>
    <col min="3" max="3" width="5.6640625" style="246" customWidth="1"/>
    <col min="4" max="4" width="1.88671875" style="247" customWidth="1"/>
    <col min="5" max="5" width="14.88671875" style="247" customWidth="1"/>
    <col min="6" max="6" width="1.109375" style="247" customWidth="1"/>
    <col min="7" max="7" width="14.88671875" style="247" customWidth="1"/>
    <col min="8" max="8" width="1.109375" style="247" customWidth="1"/>
    <col min="9" max="9" width="14.88671875" style="247" customWidth="1"/>
    <col min="10" max="10" width="1.109375" style="247" customWidth="1"/>
    <col min="11" max="11" width="14.88671875" style="247" customWidth="1"/>
    <col min="12" max="12" width="0.5546875" style="247" customWidth="1"/>
    <col min="13" max="16384" width="10.88671875" style="247"/>
  </cols>
  <sheetData>
    <row r="1" spans="1:11" s="242" customFormat="1" ht="23.25" customHeight="1">
      <c r="A1" s="239" t="s">
        <v>235</v>
      </c>
      <c r="B1" s="240"/>
      <c r="C1" s="241"/>
      <c r="D1" s="240"/>
      <c r="E1" s="240"/>
      <c r="F1" s="240"/>
      <c r="G1" s="240"/>
      <c r="H1" s="240"/>
      <c r="I1" s="240"/>
      <c r="J1" s="240"/>
      <c r="K1" s="240"/>
    </row>
    <row r="2" spans="1:11" s="242" customFormat="1" ht="23.25" customHeight="1">
      <c r="A2" s="243" t="s">
        <v>143</v>
      </c>
      <c r="B2" s="244"/>
      <c r="C2" s="241"/>
      <c r="D2" s="240"/>
      <c r="E2" s="240"/>
      <c r="F2" s="240"/>
      <c r="G2" s="240"/>
      <c r="H2" s="240"/>
      <c r="I2" s="240"/>
      <c r="J2" s="240"/>
      <c r="K2" s="240"/>
    </row>
    <row r="3" spans="1:11" s="242" customFormat="1" ht="23.25" customHeight="1">
      <c r="A3" s="239" t="s">
        <v>310</v>
      </c>
      <c r="B3" s="244"/>
      <c r="C3" s="241"/>
      <c r="D3" s="240"/>
      <c r="E3" s="240"/>
      <c r="F3" s="240"/>
      <c r="G3" s="240"/>
      <c r="H3" s="240"/>
      <c r="I3" s="240"/>
      <c r="J3" s="240"/>
      <c r="K3" s="240"/>
    </row>
    <row r="4" spans="1:11" s="242" customFormat="1" ht="23.4">
      <c r="B4" s="244"/>
      <c r="C4" s="241"/>
      <c r="D4" s="240"/>
      <c r="E4" s="240"/>
      <c r="F4" s="240"/>
      <c r="G4" s="240"/>
      <c r="H4" s="240"/>
      <c r="I4" s="244"/>
      <c r="J4" s="240"/>
      <c r="K4" s="245" t="s">
        <v>1</v>
      </c>
    </row>
    <row r="5" spans="1:11" ht="23.4">
      <c r="E5" s="248"/>
      <c r="F5" s="248" t="s">
        <v>2</v>
      </c>
      <c r="G5" s="248"/>
      <c r="H5" s="249"/>
      <c r="I5" s="248"/>
      <c r="J5" s="248" t="s">
        <v>3</v>
      </c>
      <c r="K5" s="248"/>
    </row>
    <row r="6" spans="1:11" ht="23.4">
      <c r="C6" s="250" t="s">
        <v>4</v>
      </c>
      <c r="D6" s="251"/>
      <c r="E6" s="250">
        <v>2568</v>
      </c>
      <c r="F6" s="252"/>
      <c r="G6" s="250">
        <v>2567</v>
      </c>
      <c r="H6" s="253"/>
      <c r="I6" s="250">
        <v>2568</v>
      </c>
      <c r="J6" s="252"/>
      <c r="K6" s="250">
        <v>2567</v>
      </c>
    </row>
    <row r="7" spans="1:11" ht="23.4">
      <c r="A7" s="254" t="s">
        <v>144</v>
      </c>
      <c r="B7" s="249"/>
      <c r="C7" s="255"/>
      <c r="E7" s="137"/>
      <c r="F7" s="137"/>
      <c r="G7" s="137"/>
      <c r="I7" s="137"/>
      <c r="J7" s="137"/>
      <c r="K7" s="137"/>
    </row>
    <row r="8" spans="1:11" ht="23.4">
      <c r="A8" s="246" t="s">
        <v>145</v>
      </c>
      <c r="C8" s="255"/>
      <c r="E8" s="256">
        <f>PL!E28</f>
        <v>382426365</v>
      </c>
      <c r="F8" s="256"/>
      <c r="G8" s="256">
        <f>PL!G28</f>
        <v>279862534</v>
      </c>
      <c r="H8" s="256"/>
      <c r="I8" s="256">
        <f>PL!I28</f>
        <v>375887862</v>
      </c>
      <c r="J8" s="256"/>
      <c r="K8" s="256">
        <f>PL!K28</f>
        <v>275784124</v>
      </c>
    </row>
    <row r="9" spans="1:11" ht="23.4">
      <c r="A9" s="246" t="s">
        <v>146</v>
      </c>
      <c r="C9" s="255"/>
      <c r="E9" s="256"/>
      <c r="F9" s="256"/>
      <c r="G9" s="256"/>
      <c r="H9" s="256"/>
      <c r="I9" s="256"/>
      <c r="J9" s="256"/>
      <c r="K9" s="256"/>
    </row>
    <row r="10" spans="1:11" ht="23.4">
      <c r="A10" s="246" t="s">
        <v>147</v>
      </c>
      <c r="C10" s="255"/>
      <c r="E10" s="256"/>
      <c r="F10" s="256"/>
      <c r="G10" s="256"/>
      <c r="H10" s="256"/>
      <c r="I10" s="256"/>
      <c r="J10" s="256"/>
      <c r="K10" s="256"/>
    </row>
    <row r="11" spans="1:11" ht="23.4">
      <c r="A11" s="257" t="s">
        <v>148</v>
      </c>
      <c r="C11" s="255"/>
      <c r="E11" s="256">
        <v>19275347</v>
      </c>
      <c r="F11" s="256"/>
      <c r="G11" s="256">
        <v>19812689</v>
      </c>
      <c r="H11" s="256"/>
      <c r="I11" s="256">
        <v>3715164</v>
      </c>
      <c r="J11" s="256"/>
      <c r="K11" s="256">
        <v>3719491</v>
      </c>
    </row>
    <row r="12" spans="1:11" ht="23.4">
      <c r="A12" s="257" t="s">
        <v>307</v>
      </c>
      <c r="C12" s="255"/>
      <c r="E12" s="258">
        <v>1112999</v>
      </c>
      <c r="F12" s="256"/>
      <c r="G12" s="258">
        <v>-1349110</v>
      </c>
      <c r="H12" s="256"/>
      <c r="I12" s="258">
        <v>1081553</v>
      </c>
      <c r="J12" s="256"/>
      <c r="K12" s="258">
        <v>-1349110</v>
      </c>
    </row>
    <row r="13" spans="1:11" ht="23.4">
      <c r="A13" s="257" t="s">
        <v>285</v>
      </c>
      <c r="C13" s="255"/>
      <c r="E13" s="256">
        <v>3796</v>
      </c>
      <c r="F13" s="256"/>
      <c r="G13" s="256">
        <v>17553</v>
      </c>
      <c r="H13" s="256"/>
      <c r="I13" s="256">
        <v>3796</v>
      </c>
      <c r="J13" s="256"/>
      <c r="K13" s="256">
        <v>17553</v>
      </c>
    </row>
    <row r="14" spans="1:11" ht="23.4">
      <c r="A14" s="257" t="s">
        <v>325</v>
      </c>
      <c r="C14" s="259">
        <v>14</v>
      </c>
      <c r="E14" s="256">
        <v>153681</v>
      </c>
      <c r="F14" s="256"/>
      <c r="G14" s="256">
        <v>0</v>
      </c>
      <c r="H14" s="256"/>
      <c r="I14" s="256">
        <v>0</v>
      </c>
      <c r="J14" s="256"/>
      <c r="K14" s="256">
        <v>0</v>
      </c>
    </row>
    <row r="15" spans="1:11" ht="23.4">
      <c r="A15" s="257" t="s">
        <v>322</v>
      </c>
      <c r="C15" s="247"/>
      <c r="E15" s="247">
        <v>1780743</v>
      </c>
      <c r="G15" s="247">
        <v>1804127</v>
      </c>
      <c r="I15" s="247">
        <f>1555635-361490</f>
        <v>1194145</v>
      </c>
      <c r="K15" s="247">
        <v>1195539</v>
      </c>
    </row>
    <row r="16" spans="1:11" ht="23.4">
      <c r="A16" s="246" t="s">
        <v>330</v>
      </c>
      <c r="B16" s="242"/>
      <c r="C16" s="255"/>
      <c r="E16" s="256">
        <v>3071658</v>
      </c>
      <c r="F16" s="256"/>
      <c r="G16" s="256">
        <v>110460</v>
      </c>
      <c r="H16" s="256"/>
      <c r="I16" s="256">
        <v>3071658</v>
      </c>
      <c r="J16" s="256"/>
      <c r="K16" s="256">
        <v>110460</v>
      </c>
    </row>
    <row r="17" spans="1:11" ht="23.4">
      <c r="A17" s="257" t="s">
        <v>288</v>
      </c>
      <c r="C17" s="255"/>
      <c r="E17" s="256">
        <v>-9509909</v>
      </c>
      <c r="F17" s="256"/>
      <c r="G17" s="256">
        <v>8669776</v>
      </c>
      <c r="H17" s="256"/>
      <c r="I17" s="256">
        <v>-9509909</v>
      </c>
      <c r="J17" s="256"/>
      <c r="K17" s="256">
        <v>8669776</v>
      </c>
    </row>
    <row r="18" spans="1:11" ht="23.4">
      <c r="A18" s="257" t="s">
        <v>149</v>
      </c>
      <c r="C18" s="255"/>
      <c r="E18" s="256">
        <v>-12165597</v>
      </c>
      <c r="F18" s="256"/>
      <c r="G18" s="256">
        <f>-7880751+1</f>
        <v>-7880750</v>
      </c>
      <c r="H18" s="256"/>
      <c r="I18" s="256">
        <v>-12088599</v>
      </c>
      <c r="J18" s="256"/>
      <c r="K18" s="256">
        <v>-7686343</v>
      </c>
    </row>
    <row r="19" spans="1:11" ht="23.4">
      <c r="A19" s="257" t="s">
        <v>150</v>
      </c>
      <c r="B19" s="242"/>
      <c r="C19" s="255"/>
      <c r="E19" s="260">
        <v>10326887</v>
      </c>
      <c r="F19" s="256"/>
      <c r="G19" s="260">
        <f>11870840+1</f>
        <v>11870841</v>
      </c>
      <c r="H19" s="256"/>
      <c r="I19" s="260">
        <v>5826249</v>
      </c>
      <c r="J19" s="256"/>
      <c r="K19" s="260">
        <v>5485128</v>
      </c>
    </row>
    <row r="20" spans="1:11" ht="23.4">
      <c r="A20" s="246" t="s">
        <v>151</v>
      </c>
      <c r="C20" s="255"/>
      <c r="E20" s="256"/>
      <c r="F20" s="256"/>
      <c r="G20" s="256"/>
      <c r="H20" s="256"/>
      <c r="I20" s="256"/>
      <c r="J20" s="256"/>
      <c r="K20" s="256"/>
    </row>
    <row r="21" spans="1:11" ht="23.4">
      <c r="A21" s="246" t="s">
        <v>152</v>
      </c>
      <c r="C21" s="255"/>
      <c r="E21" s="256">
        <f>SUM(E8:E19)</f>
        <v>396475970</v>
      </c>
      <c r="F21" s="256"/>
      <c r="G21" s="256">
        <f>SUM(G8:G19)</f>
        <v>312918120</v>
      </c>
      <c r="H21" s="256"/>
      <c r="I21" s="256">
        <f>SUM(I8:I19)</f>
        <v>369181919</v>
      </c>
      <c r="J21" s="256"/>
      <c r="K21" s="256">
        <f>SUM(K8:K19)</f>
        <v>285946618</v>
      </c>
    </row>
    <row r="22" spans="1:11" ht="23.4">
      <c r="A22" s="246" t="s">
        <v>153</v>
      </c>
      <c r="C22" s="255"/>
      <c r="E22" s="256"/>
      <c r="F22" s="256"/>
      <c r="G22" s="256"/>
      <c r="H22" s="256"/>
      <c r="I22" s="256"/>
      <c r="J22" s="256"/>
      <c r="K22" s="256"/>
    </row>
    <row r="23" spans="1:11" ht="23.4">
      <c r="A23" s="246" t="s">
        <v>323</v>
      </c>
      <c r="C23" s="255"/>
      <c r="E23" s="256">
        <v>-258591461</v>
      </c>
      <c r="F23" s="256"/>
      <c r="G23" s="256">
        <v>-156991684</v>
      </c>
      <c r="H23" s="256"/>
      <c r="I23" s="256">
        <v>-253616649</v>
      </c>
      <c r="J23" s="256"/>
      <c r="K23" s="256">
        <v>-155008078</v>
      </c>
    </row>
    <row r="24" spans="1:11" ht="23.4">
      <c r="A24" s="257" t="s">
        <v>297</v>
      </c>
      <c r="C24" s="255"/>
      <c r="E24" s="256">
        <v>7829040</v>
      </c>
      <c r="F24" s="256"/>
      <c r="G24" s="256">
        <v>-99668141</v>
      </c>
      <c r="H24" s="256"/>
      <c r="I24" s="256">
        <v>7829040</v>
      </c>
      <c r="J24" s="256"/>
      <c r="K24" s="256">
        <v>-99668141</v>
      </c>
    </row>
    <row r="25" spans="1:11" ht="23.4">
      <c r="A25" s="246" t="s">
        <v>154</v>
      </c>
      <c r="C25" s="255"/>
      <c r="E25" s="256">
        <v>-336692015</v>
      </c>
      <c r="F25" s="256"/>
      <c r="G25" s="256">
        <v>-121004072</v>
      </c>
      <c r="H25" s="256"/>
      <c r="I25" s="256">
        <v>-336525560</v>
      </c>
      <c r="J25" s="256"/>
      <c r="K25" s="256">
        <v>-120757327</v>
      </c>
    </row>
    <row r="26" spans="1:11" ht="23.4">
      <c r="A26" s="257" t="s">
        <v>155</v>
      </c>
      <c r="B26" s="261"/>
      <c r="C26" s="255"/>
      <c r="E26" s="256">
        <v>-42553692</v>
      </c>
      <c r="F26" s="256"/>
      <c r="G26" s="256">
        <v>10503891</v>
      </c>
      <c r="H26" s="256"/>
      <c r="I26" s="256">
        <v>-42655353</v>
      </c>
      <c r="J26" s="256"/>
      <c r="K26" s="256">
        <v>10546812</v>
      </c>
    </row>
    <row r="27" spans="1:11" ht="23.4">
      <c r="A27" s="257" t="s">
        <v>247</v>
      </c>
      <c r="B27" s="261"/>
      <c r="C27" s="255"/>
      <c r="E27" s="256">
        <v>-110700</v>
      </c>
      <c r="F27" s="256"/>
      <c r="G27" s="256">
        <v>410000</v>
      </c>
      <c r="H27" s="256"/>
      <c r="I27" s="256">
        <v>-64200</v>
      </c>
      <c r="J27" s="256"/>
      <c r="K27" s="256">
        <v>0</v>
      </c>
    </row>
    <row r="28" spans="1:11" ht="23.4">
      <c r="A28" s="246" t="s">
        <v>156</v>
      </c>
      <c r="C28" s="255"/>
      <c r="E28" s="256"/>
      <c r="F28" s="256"/>
      <c r="G28" s="256"/>
      <c r="H28" s="256"/>
      <c r="I28" s="256"/>
      <c r="J28" s="256"/>
      <c r="K28" s="256"/>
    </row>
    <row r="29" spans="1:11" ht="23.4">
      <c r="A29" s="257" t="s">
        <v>324</v>
      </c>
      <c r="B29" s="242"/>
      <c r="C29" s="255"/>
      <c r="E29" s="256">
        <v>45988459</v>
      </c>
      <c r="F29" s="256"/>
      <c r="G29" s="256">
        <v>31152436</v>
      </c>
      <c r="H29" s="256"/>
      <c r="I29" s="256">
        <v>43357326</v>
      </c>
      <c r="J29" s="256"/>
      <c r="K29" s="256">
        <v>36104933</v>
      </c>
    </row>
    <row r="30" spans="1:11" ht="23.4">
      <c r="A30" s="257" t="s">
        <v>248</v>
      </c>
      <c r="B30" s="242"/>
      <c r="C30" s="255"/>
      <c r="E30" s="260">
        <v>4166784</v>
      </c>
      <c r="F30" s="256"/>
      <c r="G30" s="260">
        <v>1003642</v>
      </c>
      <c r="H30" s="256"/>
      <c r="I30" s="260">
        <v>4166784</v>
      </c>
      <c r="J30" s="256"/>
      <c r="K30" s="260">
        <v>1003642</v>
      </c>
    </row>
    <row r="31" spans="1:11" ht="23.25" customHeight="1">
      <c r="A31" s="257" t="s">
        <v>331</v>
      </c>
      <c r="B31" s="242"/>
      <c r="C31" s="255"/>
      <c r="E31" s="256">
        <f>SUM(E20:E30)</f>
        <v>-183487615</v>
      </c>
      <c r="F31" s="256"/>
      <c r="G31" s="256">
        <f>SUM(G20:G30)</f>
        <v>-21675808</v>
      </c>
      <c r="H31" s="256"/>
      <c r="I31" s="256">
        <f>SUM(I20:I30)</f>
        <v>-208326693</v>
      </c>
      <c r="J31" s="256"/>
      <c r="K31" s="256">
        <f>SUM(K20:K30)</f>
        <v>-41831541</v>
      </c>
    </row>
    <row r="32" spans="1:11" ht="23.25" customHeight="1">
      <c r="A32" s="257" t="s">
        <v>289</v>
      </c>
      <c r="C32" s="255"/>
      <c r="E32" s="260">
        <v>-66618296</v>
      </c>
      <c r="F32" s="256"/>
      <c r="G32" s="260">
        <v>-42076993</v>
      </c>
      <c r="H32" s="256"/>
      <c r="I32" s="260">
        <v>-65838890</v>
      </c>
      <c r="J32" s="256"/>
      <c r="K32" s="260">
        <v>-41356377</v>
      </c>
    </row>
    <row r="33" spans="1:11" ht="23.25" customHeight="1">
      <c r="A33" s="243" t="s">
        <v>332</v>
      </c>
      <c r="B33" s="261"/>
      <c r="C33" s="255"/>
      <c r="E33" s="260">
        <f>SUM(E31:E32)</f>
        <v>-250105911</v>
      </c>
      <c r="F33" s="256"/>
      <c r="G33" s="260">
        <f>SUM(G31:G32)</f>
        <v>-63752801</v>
      </c>
      <c r="H33" s="256"/>
      <c r="I33" s="260">
        <f>SUM(I31:I32)</f>
        <v>-274165583</v>
      </c>
      <c r="J33" s="256"/>
      <c r="K33" s="260">
        <f>SUM(K31:K32)</f>
        <v>-83187918</v>
      </c>
    </row>
    <row r="34" spans="1:11" ht="23.25" customHeight="1">
      <c r="C34" s="255"/>
      <c r="E34" s="262"/>
      <c r="F34" s="262"/>
      <c r="G34" s="262"/>
      <c r="I34" s="262"/>
      <c r="J34" s="262"/>
      <c r="K34" s="262"/>
    </row>
    <row r="35" spans="1:11" ht="23.25" customHeight="1">
      <c r="A35" s="263" t="s">
        <v>18</v>
      </c>
      <c r="B35" s="261"/>
      <c r="C35" s="255"/>
      <c r="F35" s="262"/>
    </row>
    <row r="36" spans="1:11" s="242" customFormat="1" ht="23.25" customHeight="1">
      <c r="A36" s="239" t="s">
        <v>235</v>
      </c>
      <c r="B36" s="244"/>
      <c r="C36" s="241"/>
      <c r="D36" s="240"/>
      <c r="E36" s="240"/>
      <c r="F36" s="240"/>
      <c r="G36" s="240"/>
      <c r="H36" s="240"/>
      <c r="I36" s="240"/>
      <c r="J36" s="240"/>
      <c r="K36" s="240"/>
    </row>
    <row r="37" spans="1:11" s="242" customFormat="1" ht="23.25" customHeight="1">
      <c r="A37" s="243" t="s">
        <v>157</v>
      </c>
      <c r="B37" s="240"/>
      <c r="C37" s="241"/>
      <c r="D37" s="240"/>
      <c r="E37" s="240"/>
      <c r="F37" s="240"/>
      <c r="G37" s="240"/>
      <c r="H37" s="240"/>
      <c r="I37" s="240"/>
      <c r="J37" s="240"/>
      <c r="K37" s="240"/>
    </row>
    <row r="38" spans="1:11" s="242" customFormat="1" ht="23.25" customHeight="1">
      <c r="A38" s="239" t="s">
        <v>310</v>
      </c>
      <c r="B38" s="244"/>
      <c r="C38" s="241"/>
      <c r="D38" s="240"/>
      <c r="E38" s="240"/>
      <c r="F38" s="240"/>
      <c r="G38" s="240"/>
      <c r="H38" s="240"/>
      <c r="I38" s="240"/>
      <c r="J38" s="240"/>
      <c r="K38" s="240"/>
    </row>
    <row r="39" spans="1:11" s="242" customFormat="1" ht="23.25" customHeight="1">
      <c r="B39" s="244"/>
      <c r="C39" s="241"/>
      <c r="D39" s="240"/>
      <c r="E39" s="240"/>
      <c r="F39" s="240"/>
      <c r="G39" s="240"/>
      <c r="H39" s="240"/>
      <c r="I39" s="244"/>
      <c r="J39" s="240"/>
      <c r="K39" s="245" t="s">
        <v>1</v>
      </c>
    </row>
    <row r="40" spans="1:11" ht="23.25" customHeight="1">
      <c r="E40" s="248"/>
      <c r="F40" s="248" t="s">
        <v>2</v>
      </c>
      <c r="G40" s="248"/>
      <c r="H40" s="249"/>
      <c r="I40" s="248"/>
      <c r="J40" s="248" t="s">
        <v>3</v>
      </c>
      <c r="K40" s="248"/>
    </row>
    <row r="41" spans="1:11" ht="23.25" customHeight="1">
      <c r="C41" s="250" t="s">
        <v>4</v>
      </c>
      <c r="D41" s="251"/>
      <c r="E41" s="250">
        <v>2568</v>
      </c>
      <c r="F41" s="252"/>
      <c r="G41" s="250">
        <v>2567</v>
      </c>
      <c r="H41" s="253"/>
      <c r="I41" s="250">
        <v>2568</v>
      </c>
      <c r="J41" s="252"/>
      <c r="K41" s="250">
        <v>2567</v>
      </c>
    </row>
    <row r="42" spans="1:11" ht="23.25" customHeight="1">
      <c r="A42" s="254" t="s">
        <v>158</v>
      </c>
      <c r="B42" s="249"/>
      <c r="C42" s="255"/>
      <c r="E42" s="262"/>
      <c r="F42" s="262"/>
      <c r="G42" s="262"/>
      <c r="I42" s="262"/>
      <c r="J42" s="262"/>
      <c r="K42" s="262"/>
    </row>
    <row r="43" spans="1:11" ht="21.9" customHeight="1">
      <c r="A43" s="246" t="s">
        <v>249</v>
      </c>
      <c r="C43" s="255"/>
      <c r="E43" s="256">
        <v>12384132</v>
      </c>
      <c r="F43" s="256"/>
      <c r="G43" s="256">
        <v>7887818</v>
      </c>
      <c r="H43" s="256"/>
      <c r="I43" s="256">
        <v>12307134</v>
      </c>
      <c r="J43" s="256"/>
      <c r="K43" s="256">
        <v>7693411</v>
      </c>
    </row>
    <row r="44" spans="1:11" ht="23.25" customHeight="1">
      <c r="A44" s="246" t="s">
        <v>333</v>
      </c>
      <c r="E44" s="256">
        <v>5035952</v>
      </c>
      <c r="F44" s="256"/>
      <c r="G44" s="256">
        <v>20466889</v>
      </c>
      <c r="H44" s="256"/>
      <c r="I44" s="256">
        <v>5035952</v>
      </c>
      <c r="J44" s="256"/>
      <c r="K44" s="256">
        <v>20466889</v>
      </c>
    </row>
    <row r="45" spans="1:11" ht="21.9" customHeight="1">
      <c r="A45" s="246" t="s">
        <v>334</v>
      </c>
      <c r="C45" s="259"/>
      <c r="E45" s="256">
        <v>21420617</v>
      </c>
      <c r="F45" s="256"/>
      <c r="G45" s="256">
        <v>-35260634</v>
      </c>
      <c r="H45" s="256"/>
      <c r="I45" s="256">
        <v>21425276</v>
      </c>
      <c r="J45" s="256"/>
      <c r="K45" s="256">
        <v>-34850061</v>
      </c>
    </row>
    <row r="46" spans="1:11" ht="23.4">
      <c r="A46" s="246" t="s">
        <v>277</v>
      </c>
      <c r="C46" s="259"/>
      <c r="E46" s="256">
        <v>-1500109</v>
      </c>
      <c r="F46" s="256"/>
      <c r="G46" s="256">
        <v>-8915733</v>
      </c>
      <c r="H46" s="256"/>
      <c r="I46" s="256">
        <v>-686282</v>
      </c>
      <c r="J46" s="256"/>
      <c r="K46" s="256">
        <v>-612891</v>
      </c>
    </row>
    <row r="47" spans="1:11" ht="23.4">
      <c r="A47" s="246" t="s">
        <v>327</v>
      </c>
      <c r="C47" s="259">
        <v>14</v>
      </c>
      <c r="E47" s="256">
        <v>-1360000</v>
      </c>
      <c r="F47" s="256"/>
      <c r="G47" s="256">
        <v>0</v>
      </c>
      <c r="H47" s="256"/>
      <c r="I47" s="256">
        <v>-1360000</v>
      </c>
      <c r="J47" s="256"/>
      <c r="K47" s="256">
        <v>0</v>
      </c>
    </row>
    <row r="48" spans="1:11" ht="23.4">
      <c r="A48" s="254" t="s">
        <v>335</v>
      </c>
      <c r="C48" s="259"/>
      <c r="E48" s="264">
        <f>SUM(E43:E47)</f>
        <v>35980592</v>
      </c>
      <c r="F48" s="256"/>
      <c r="G48" s="264">
        <f>SUM(G43:G47)</f>
        <v>-15821660</v>
      </c>
      <c r="H48" s="256"/>
      <c r="I48" s="264">
        <f>SUM(I43:I47)</f>
        <v>36722080</v>
      </c>
      <c r="J48" s="256"/>
      <c r="K48" s="264">
        <f>SUM(K43:K47)</f>
        <v>-7302652</v>
      </c>
    </row>
    <row r="49" spans="1:15" ht="23.4">
      <c r="A49" s="254" t="s">
        <v>159</v>
      </c>
      <c r="B49" s="249"/>
      <c r="C49" s="259"/>
      <c r="E49" s="256"/>
      <c r="F49" s="256"/>
      <c r="G49" s="256"/>
      <c r="H49" s="256"/>
      <c r="I49" s="256"/>
      <c r="J49" s="256"/>
      <c r="K49" s="256"/>
    </row>
    <row r="50" spans="1:15" ht="23.4">
      <c r="A50" s="263" t="s">
        <v>278</v>
      </c>
      <c r="C50" s="259"/>
      <c r="E50" s="256">
        <v>-10052950</v>
      </c>
      <c r="F50" s="256"/>
      <c r="G50" s="256">
        <v>-12194750</v>
      </c>
      <c r="H50" s="256"/>
      <c r="I50" s="256">
        <v>-5748544</v>
      </c>
      <c r="J50" s="256"/>
      <c r="K50" s="256">
        <v>-5494480</v>
      </c>
    </row>
    <row r="51" spans="1:15" ht="23.4">
      <c r="A51" s="263" t="s">
        <v>336</v>
      </c>
      <c r="B51" s="261"/>
      <c r="C51" s="259"/>
      <c r="E51" s="256">
        <v>224981119</v>
      </c>
      <c r="F51" s="256"/>
      <c r="G51" s="256">
        <v>0</v>
      </c>
      <c r="H51" s="256"/>
      <c r="I51" s="256">
        <v>224981119</v>
      </c>
      <c r="J51" s="256"/>
      <c r="K51" s="256">
        <v>0</v>
      </c>
    </row>
    <row r="52" spans="1:15" ht="23.4">
      <c r="A52" s="263" t="s">
        <v>308</v>
      </c>
      <c r="B52" s="261"/>
      <c r="C52" s="259">
        <v>19</v>
      </c>
      <c r="E52" s="256">
        <v>0</v>
      </c>
      <c r="F52" s="256"/>
      <c r="G52" s="256">
        <v>69308840</v>
      </c>
      <c r="H52" s="256"/>
      <c r="I52" s="256">
        <v>0</v>
      </c>
      <c r="J52" s="256"/>
      <c r="K52" s="256">
        <v>69308840</v>
      </c>
    </row>
    <row r="53" spans="1:15" ht="23.4">
      <c r="A53" s="246" t="s">
        <v>251</v>
      </c>
      <c r="C53" s="259">
        <v>19</v>
      </c>
      <c r="E53" s="256">
        <v>-27471571</v>
      </c>
      <c r="F53" s="256"/>
      <c r="G53" s="256">
        <v>-20659188</v>
      </c>
      <c r="H53" s="256"/>
      <c r="I53" s="256">
        <v>-8727833</v>
      </c>
      <c r="J53" s="256"/>
      <c r="K53" s="256">
        <v>-19170</v>
      </c>
    </row>
    <row r="54" spans="1:15" ht="23.4">
      <c r="A54" s="257" t="s">
        <v>252</v>
      </c>
      <c r="C54" s="255"/>
      <c r="E54" s="256">
        <v>-1435882</v>
      </c>
      <c r="F54" s="256"/>
      <c r="G54" s="256">
        <v>-1854447</v>
      </c>
      <c r="H54" s="256"/>
      <c r="I54" s="256">
        <v>-1435882</v>
      </c>
      <c r="J54" s="256"/>
      <c r="K54" s="256">
        <v>-1572916</v>
      </c>
    </row>
    <row r="55" spans="1:15" ht="23.4">
      <c r="A55" s="257" t="s">
        <v>160</v>
      </c>
      <c r="C55" s="259">
        <v>34</v>
      </c>
      <c r="E55" s="258">
        <v>-210250456</v>
      </c>
      <c r="F55" s="258"/>
      <c r="G55" s="258">
        <v>-180220497</v>
      </c>
      <c r="H55" s="258"/>
      <c r="I55" s="258">
        <f>-210250456</f>
        <v>-210250456</v>
      </c>
      <c r="J55" s="258"/>
      <c r="K55" s="258">
        <v>-180220497</v>
      </c>
    </row>
    <row r="56" spans="1:15" ht="23.4">
      <c r="A56" s="254" t="s">
        <v>279</v>
      </c>
      <c r="C56" s="255"/>
      <c r="E56" s="264">
        <f>SUM(E49:E55)</f>
        <v>-24229740</v>
      </c>
      <c r="F56" s="256"/>
      <c r="G56" s="264">
        <f>SUM(G49:G55)</f>
        <v>-145620042</v>
      </c>
      <c r="H56" s="256"/>
      <c r="I56" s="264">
        <f>SUM(I49:I55)</f>
        <v>-1181596</v>
      </c>
      <c r="J56" s="256"/>
      <c r="K56" s="264">
        <f>SUM(K49:K55)</f>
        <v>-117998223</v>
      </c>
    </row>
    <row r="57" spans="1:15" ht="23.4">
      <c r="A57" s="254" t="s">
        <v>337</v>
      </c>
      <c r="C57" s="255"/>
      <c r="E57" s="256">
        <f>E33+E48+E56</f>
        <v>-238355059</v>
      </c>
      <c r="F57" s="256"/>
      <c r="G57" s="256">
        <f>G33+G48+G56</f>
        <v>-225194503</v>
      </c>
      <c r="H57" s="256"/>
      <c r="I57" s="256">
        <f>I33+I48+I56</f>
        <v>-238625099</v>
      </c>
      <c r="J57" s="256"/>
      <c r="K57" s="256">
        <f>K33+K48+K56</f>
        <v>-208488793</v>
      </c>
    </row>
    <row r="58" spans="1:15" ht="23.4">
      <c r="A58" s="246" t="s">
        <v>161</v>
      </c>
      <c r="C58" s="255"/>
      <c r="E58" s="256">
        <v>-4694235</v>
      </c>
      <c r="F58" s="256"/>
      <c r="G58" s="256">
        <v>-2105723</v>
      </c>
      <c r="H58" s="256"/>
      <c r="I58" s="256">
        <v>-4694235</v>
      </c>
      <c r="J58" s="256"/>
      <c r="K58" s="256">
        <v>-2105723</v>
      </c>
    </row>
    <row r="59" spans="1:15" ht="23.4">
      <c r="A59" s="257" t="s">
        <v>264</v>
      </c>
      <c r="B59" s="242"/>
      <c r="C59" s="255"/>
      <c r="E59" s="260">
        <v>397144586</v>
      </c>
      <c r="F59" s="256"/>
      <c r="G59" s="260">
        <v>624444812</v>
      </c>
      <c r="H59" s="256"/>
      <c r="I59" s="260">
        <v>369900782</v>
      </c>
      <c r="J59" s="256"/>
      <c r="K59" s="260">
        <v>580495298</v>
      </c>
    </row>
    <row r="60" spans="1:15" thickBot="1">
      <c r="A60" s="239" t="s">
        <v>265</v>
      </c>
      <c r="B60" s="261"/>
      <c r="C60" s="255"/>
      <c r="E60" s="265">
        <f>SUM(E57:E59)</f>
        <v>154095292</v>
      </c>
      <c r="F60" s="256"/>
      <c r="G60" s="265">
        <f>SUM(G57:G59)</f>
        <v>397144586</v>
      </c>
      <c r="H60" s="256"/>
      <c r="I60" s="265">
        <f>SUM(I57:I59)</f>
        <v>126581448</v>
      </c>
      <c r="J60" s="256"/>
      <c r="K60" s="265">
        <f>SUM(K57:K59)</f>
        <v>369900782</v>
      </c>
    </row>
    <row r="61" spans="1:15" thickTop="1">
      <c r="C61" s="255"/>
      <c r="D61" s="137"/>
      <c r="E61" s="256">
        <f>E60-BS!E9</f>
        <v>0</v>
      </c>
      <c r="F61" s="256"/>
      <c r="G61" s="256">
        <f>G60-BS!G9</f>
        <v>0</v>
      </c>
      <c r="H61" s="256"/>
      <c r="I61" s="256">
        <f>I60-BS!I9</f>
        <v>0</v>
      </c>
      <c r="J61" s="256"/>
      <c r="K61" s="256">
        <f>K60-BS!K9</f>
        <v>0</v>
      </c>
      <c r="L61" s="258"/>
      <c r="M61" s="266"/>
      <c r="N61" s="266"/>
      <c r="O61" s="266"/>
    </row>
    <row r="62" spans="1:15" ht="23.4">
      <c r="C62" s="255"/>
      <c r="D62" s="137"/>
      <c r="E62" s="137"/>
      <c r="F62" s="137"/>
      <c r="G62" s="137"/>
      <c r="H62" s="137"/>
      <c r="I62" s="137"/>
      <c r="J62" s="137"/>
      <c r="K62" s="137"/>
    </row>
    <row r="63" spans="1:15" ht="23.4">
      <c r="A63" s="263" t="s">
        <v>18</v>
      </c>
      <c r="B63" s="261"/>
      <c r="C63" s="255"/>
      <c r="E63" s="262"/>
      <c r="F63" s="262"/>
      <c r="G63" s="262"/>
    </row>
    <row r="64" spans="1:15" ht="23.4"/>
    <row r="65" spans="2:15" ht="23.4"/>
    <row r="66" spans="2:15" ht="23.4"/>
    <row r="67" spans="2:15" ht="23.4"/>
    <row r="68" spans="2:15" ht="23.4"/>
    <row r="69" spans="2:15" s="246" customFormat="1" ht="23.4">
      <c r="B69" s="247"/>
      <c r="D69" s="247"/>
      <c r="E69" s="247"/>
      <c r="F69" s="247"/>
      <c r="G69" s="247"/>
      <c r="H69" s="247"/>
      <c r="I69" s="247"/>
      <c r="J69" s="247"/>
      <c r="K69" s="247"/>
      <c r="L69" s="247"/>
      <c r="M69" s="247"/>
      <c r="N69" s="247"/>
      <c r="O69" s="247"/>
    </row>
    <row r="70" spans="2:15" s="246" customFormat="1" ht="23.4">
      <c r="B70" s="247"/>
      <c r="D70" s="247"/>
      <c r="E70" s="247"/>
      <c r="F70" s="247"/>
      <c r="G70" s="247"/>
      <c r="H70" s="247"/>
      <c r="I70" s="247"/>
      <c r="J70" s="247"/>
      <c r="K70" s="247"/>
      <c r="L70" s="247"/>
      <c r="M70" s="247"/>
      <c r="N70" s="247"/>
      <c r="O70" s="247"/>
    </row>
    <row r="71" spans="2:15" s="246" customFormat="1" ht="23.4">
      <c r="B71" s="247"/>
      <c r="D71" s="247"/>
      <c r="E71" s="247"/>
      <c r="F71" s="247"/>
      <c r="G71" s="247"/>
      <c r="H71" s="247"/>
      <c r="I71" s="247"/>
      <c r="J71" s="247"/>
      <c r="K71" s="247"/>
      <c r="L71" s="247"/>
      <c r="M71" s="247"/>
      <c r="N71" s="247"/>
      <c r="O71" s="247"/>
    </row>
    <row r="72" spans="2:15" s="246" customFormat="1" ht="23.4">
      <c r="B72" s="247"/>
      <c r="D72" s="247"/>
      <c r="E72" s="247"/>
      <c r="F72" s="247"/>
      <c r="G72" s="247"/>
      <c r="H72" s="247"/>
      <c r="I72" s="247"/>
      <c r="J72" s="247"/>
      <c r="K72" s="247"/>
      <c r="L72" s="247"/>
      <c r="M72" s="247"/>
      <c r="N72" s="247"/>
      <c r="O72" s="247"/>
    </row>
    <row r="73" spans="2:15" s="246" customFormat="1" ht="23.4">
      <c r="B73" s="247"/>
      <c r="D73" s="247"/>
      <c r="E73" s="247"/>
      <c r="F73" s="247"/>
      <c r="G73" s="247"/>
      <c r="H73" s="247"/>
      <c r="I73" s="247"/>
      <c r="J73" s="247"/>
      <c r="K73" s="247"/>
      <c r="L73" s="247"/>
      <c r="M73" s="247"/>
      <c r="N73" s="247"/>
      <c r="O73" s="247"/>
    </row>
    <row r="74" spans="2:15" s="246" customFormat="1" ht="23.4">
      <c r="B74" s="247"/>
      <c r="D74" s="247"/>
      <c r="E74" s="247"/>
      <c r="F74" s="247"/>
      <c r="G74" s="247"/>
      <c r="H74" s="247"/>
      <c r="I74" s="247"/>
      <c r="J74" s="247"/>
      <c r="K74" s="247"/>
      <c r="L74" s="247"/>
      <c r="M74" s="247"/>
      <c r="N74" s="247"/>
      <c r="O74" s="247"/>
    </row>
    <row r="75" spans="2:15" s="246" customFormat="1" ht="23.4">
      <c r="B75" s="247"/>
      <c r="D75" s="247"/>
      <c r="E75" s="247"/>
      <c r="F75" s="247"/>
      <c r="G75" s="247"/>
      <c r="H75" s="247"/>
      <c r="I75" s="247"/>
      <c r="J75" s="247"/>
      <c r="K75" s="247"/>
      <c r="L75" s="247"/>
      <c r="M75" s="247"/>
      <c r="N75" s="247"/>
      <c r="O75" s="247"/>
    </row>
    <row r="76" spans="2:15" s="246" customFormat="1" ht="23.4">
      <c r="B76" s="247"/>
      <c r="D76" s="247"/>
      <c r="E76" s="247"/>
      <c r="F76" s="247"/>
      <c r="G76" s="247"/>
      <c r="H76" s="247"/>
      <c r="I76" s="247"/>
      <c r="J76" s="247"/>
      <c r="K76" s="247"/>
      <c r="L76" s="247"/>
      <c r="M76" s="247"/>
      <c r="N76" s="247"/>
      <c r="O76" s="247"/>
    </row>
    <row r="77" spans="2:15" s="246" customFormat="1" ht="23.4">
      <c r="B77" s="247"/>
      <c r="D77" s="247"/>
      <c r="E77" s="247"/>
      <c r="F77" s="247"/>
      <c r="G77" s="247"/>
      <c r="H77" s="247"/>
      <c r="I77" s="247"/>
      <c r="J77" s="247"/>
      <c r="K77" s="247"/>
      <c r="L77" s="247"/>
      <c r="M77" s="247"/>
      <c r="N77" s="247"/>
      <c r="O77" s="247"/>
    </row>
    <row r="78" spans="2:15" s="246" customFormat="1" ht="23.4">
      <c r="B78" s="247"/>
      <c r="D78" s="247"/>
      <c r="E78" s="247"/>
      <c r="F78" s="247"/>
      <c r="G78" s="247"/>
      <c r="H78" s="247"/>
      <c r="I78" s="247"/>
      <c r="J78" s="247"/>
      <c r="K78" s="247"/>
      <c r="L78" s="247"/>
      <c r="M78" s="247"/>
      <c r="N78" s="247"/>
      <c r="O78" s="247"/>
    </row>
    <row r="79" spans="2:15" s="246" customFormat="1" ht="23.4">
      <c r="B79" s="247"/>
      <c r="D79" s="247"/>
      <c r="E79" s="247"/>
      <c r="F79" s="247"/>
      <c r="G79" s="247"/>
      <c r="H79" s="247"/>
      <c r="I79" s="247"/>
      <c r="J79" s="247"/>
      <c r="K79" s="247"/>
      <c r="L79" s="247"/>
      <c r="M79" s="247"/>
      <c r="N79" s="247"/>
      <c r="O79" s="247"/>
    </row>
    <row r="80" spans="2:15" s="246" customFormat="1" ht="23.4">
      <c r="B80" s="247"/>
      <c r="D80" s="247"/>
      <c r="E80" s="247"/>
      <c r="F80" s="247"/>
      <c r="G80" s="247"/>
      <c r="H80" s="247"/>
      <c r="I80" s="247"/>
      <c r="J80" s="247"/>
      <c r="K80" s="247"/>
      <c r="L80" s="247"/>
      <c r="M80" s="247"/>
      <c r="N80" s="247"/>
      <c r="O80" s="247"/>
    </row>
    <row r="81" spans="2:15" s="246" customFormat="1" ht="23.4">
      <c r="B81" s="247"/>
      <c r="D81" s="247"/>
      <c r="E81" s="247"/>
      <c r="F81" s="247"/>
      <c r="G81" s="247"/>
      <c r="H81" s="247"/>
      <c r="I81" s="247"/>
      <c r="J81" s="247"/>
      <c r="K81" s="247"/>
      <c r="L81" s="247"/>
      <c r="M81" s="247"/>
      <c r="N81" s="247"/>
      <c r="O81" s="247"/>
    </row>
    <row r="82" spans="2:15" s="246" customFormat="1" ht="23.4">
      <c r="B82" s="247"/>
      <c r="D82" s="247"/>
      <c r="E82" s="247"/>
      <c r="F82" s="247"/>
      <c r="G82" s="247"/>
      <c r="H82" s="247"/>
      <c r="I82" s="247"/>
      <c r="J82" s="247"/>
      <c r="K82" s="247"/>
      <c r="L82" s="247"/>
      <c r="M82" s="247"/>
      <c r="N82" s="247"/>
      <c r="O82" s="247"/>
    </row>
    <row r="83" spans="2:15" s="246" customFormat="1" ht="23.4">
      <c r="B83" s="247"/>
      <c r="D83" s="247"/>
      <c r="E83" s="247"/>
      <c r="F83" s="247"/>
      <c r="G83" s="247"/>
      <c r="H83" s="247"/>
      <c r="I83" s="247"/>
      <c r="J83" s="247"/>
      <c r="K83" s="247"/>
      <c r="L83" s="247"/>
      <c r="M83" s="247"/>
      <c r="N83" s="247"/>
      <c r="O83" s="247"/>
    </row>
    <row r="84" spans="2:15" s="246" customFormat="1" ht="23.4">
      <c r="B84" s="247"/>
      <c r="D84" s="247"/>
      <c r="E84" s="247"/>
      <c r="F84" s="247"/>
      <c r="G84" s="247"/>
      <c r="H84" s="247"/>
      <c r="I84" s="247"/>
      <c r="J84" s="247"/>
      <c r="K84" s="247"/>
      <c r="L84" s="247"/>
      <c r="M84" s="247"/>
      <c r="N84" s="247"/>
      <c r="O84" s="247"/>
    </row>
    <row r="85" spans="2:15" s="246" customFormat="1" ht="23.4">
      <c r="B85" s="247"/>
      <c r="D85" s="247"/>
      <c r="E85" s="247"/>
      <c r="F85" s="247"/>
      <c r="G85" s="247"/>
      <c r="H85" s="247"/>
      <c r="I85" s="247"/>
      <c r="J85" s="247"/>
      <c r="K85" s="247"/>
      <c r="L85" s="247"/>
      <c r="M85" s="247"/>
      <c r="N85" s="247"/>
      <c r="O85" s="247"/>
    </row>
    <row r="86" spans="2:15" s="246" customFormat="1" ht="23.4">
      <c r="B86" s="247"/>
      <c r="D86" s="247"/>
      <c r="E86" s="247"/>
      <c r="F86" s="247"/>
      <c r="G86" s="247"/>
      <c r="H86" s="247"/>
      <c r="I86" s="247"/>
      <c r="J86" s="247"/>
      <c r="K86" s="247"/>
      <c r="L86" s="247"/>
      <c r="M86" s="247"/>
      <c r="N86" s="247"/>
      <c r="O86" s="247"/>
    </row>
    <row r="87" spans="2:15" s="246" customFormat="1" ht="23.4">
      <c r="B87" s="247"/>
      <c r="D87" s="247"/>
      <c r="E87" s="247"/>
      <c r="F87" s="247"/>
      <c r="G87" s="247"/>
      <c r="H87" s="247"/>
      <c r="I87" s="247"/>
      <c r="J87" s="247"/>
      <c r="K87" s="247"/>
      <c r="L87" s="247"/>
      <c r="M87" s="247"/>
      <c r="N87" s="247"/>
      <c r="O87" s="247"/>
    </row>
    <row r="88" spans="2:15" s="246" customFormat="1" ht="23.4">
      <c r="B88" s="247"/>
      <c r="D88" s="247"/>
      <c r="E88" s="247"/>
      <c r="F88" s="247"/>
      <c r="G88" s="247"/>
      <c r="H88" s="247"/>
      <c r="I88" s="247"/>
      <c r="J88" s="247"/>
      <c r="K88" s="247"/>
      <c r="L88" s="247"/>
      <c r="M88" s="247"/>
      <c r="N88" s="247"/>
      <c r="O88" s="247"/>
    </row>
    <row r="89" spans="2:15" s="246" customFormat="1" ht="23.4">
      <c r="B89" s="247"/>
      <c r="D89" s="247"/>
      <c r="E89" s="247"/>
      <c r="F89" s="247"/>
      <c r="G89" s="247"/>
      <c r="H89" s="247"/>
      <c r="I89" s="247"/>
      <c r="J89" s="247"/>
      <c r="K89" s="247"/>
      <c r="L89" s="247"/>
      <c r="M89" s="247"/>
      <c r="N89" s="247"/>
      <c r="O89" s="247"/>
    </row>
    <row r="90" spans="2:15" s="246" customFormat="1" ht="23.4">
      <c r="B90" s="247"/>
      <c r="D90" s="247"/>
      <c r="E90" s="247"/>
      <c r="F90" s="247"/>
      <c r="G90" s="247"/>
      <c r="H90" s="247"/>
      <c r="I90" s="247"/>
      <c r="J90" s="247"/>
      <c r="K90" s="247"/>
      <c r="L90" s="247"/>
      <c r="M90" s="247"/>
      <c r="N90" s="247"/>
      <c r="O90" s="247"/>
    </row>
    <row r="91" spans="2:15" s="246" customFormat="1" ht="23.4">
      <c r="B91" s="247"/>
      <c r="D91" s="247"/>
      <c r="E91" s="247"/>
      <c r="F91" s="247"/>
      <c r="G91" s="247"/>
      <c r="H91" s="247"/>
      <c r="I91" s="247"/>
      <c r="J91" s="247"/>
      <c r="K91" s="247"/>
      <c r="L91" s="247"/>
      <c r="M91" s="247"/>
      <c r="N91" s="247"/>
      <c r="O91" s="247"/>
    </row>
    <row r="92" spans="2:15" s="246" customFormat="1" ht="23.4">
      <c r="B92" s="247"/>
      <c r="D92" s="247"/>
      <c r="E92" s="247"/>
      <c r="F92" s="247"/>
      <c r="G92" s="247"/>
      <c r="H92" s="247"/>
      <c r="I92" s="247"/>
      <c r="J92" s="247"/>
      <c r="K92" s="247"/>
      <c r="L92" s="247"/>
      <c r="M92" s="247"/>
      <c r="N92" s="247"/>
      <c r="O92" s="247"/>
    </row>
    <row r="93" spans="2:15" s="246" customFormat="1" ht="23.4">
      <c r="B93" s="247"/>
      <c r="D93" s="247"/>
      <c r="E93" s="247"/>
      <c r="F93" s="247"/>
      <c r="G93" s="247"/>
      <c r="H93" s="247"/>
      <c r="I93" s="247"/>
      <c r="J93" s="247"/>
      <c r="K93" s="247"/>
      <c r="L93" s="247"/>
      <c r="M93" s="247"/>
      <c r="N93" s="247"/>
      <c r="O93" s="247"/>
    </row>
    <row r="94" spans="2:15" s="246" customFormat="1" ht="23.4">
      <c r="B94" s="247"/>
      <c r="D94" s="247"/>
      <c r="E94" s="247"/>
      <c r="F94" s="247"/>
      <c r="G94" s="247"/>
      <c r="H94" s="247"/>
      <c r="I94" s="247"/>
      <c r="J94" s="247"/>
      <c r="K94" s="247"/>
      <c r="L94" s="247"/>
      <c r="M94" s="247"/>
      <c r="N94" s="247"/>
      <c r="O94" s="247"/>
    </row>
    <row r="95" spans="2:15" s="246" customFormat="1" ht="23.4">
      <c r="B95" s="247"/>
      <c r="D95" s="247"/>
      <c r="E95" s="247"/>
      <c r="F95" s="247"/>
      <c r="G95" s="247"/>
      <c r="H95" s="247"/>
      <c r="I95" s="247"/>
      <c r="J95" s="247"/>
      <c r="K95" s="247"/>
      <c r="L95" s="247"/>
      <c r="M95" s="247"/>
      <c r="N95" s="247"/>
      <c r="O95" s="247"/>
    </row>
    <row r="96" spans="2:15" s="246" customFormat="1" ht="23.4">
      <c r="B96" s="247"/>
      <c r="D96" s="247"/>
      <c r="E96" s="247"/>
      <c r="F96" s="247"/>
      <c r="G96" s="247"/>
      <c r="H96" s="247"/>
      <c r="I96" s="247"/>
      <c r="J96" s="247"/>
      <c r="K96" s="247"/>
      <c r="L96" s="247"/>
      <c r="M96" s="247"/>
      <c r="N96" s="247"/>
      <c r="O96" s="247"/>
    </row>
    <row r="97" spans="2:15" s="246" customFormat="1" ht="23.4">
      <c r="B97" s="247"/>
      <c r="D97" s="247"/>
      <c r="E97" s="247"/>
      <c r="F97" s="247"/>
      <c r="G97" s="247"/>
      <c r="H97" s="247"/>
      <c r="I97" s="247"/>
      <c r="J97" s="247"/>
      <c r="K97" s="247"/>
      <c r="L97" s="247"/>
      <c r="M97" s="247"/>
      <c r="N97" s="247"/>
      <c r="O97" s="247"/>
    </row>
    <row r="98" spans="2:15" s="246" customFormat="1" ht="23.4">
      <c r="B98" s="247"/>
      <c r="D98" s="247"/>
      <c r="E98" s="247"/>
      <c r="F98" s="247"/>
      <c r="G98" s="247"/>
      <c r="H98" s="247"/>
      <c r="I98" s="247"/>
      <c r="J98" s="247"/>
      <c r="K98" s="247"/>
      <c r="L98" s="247"/>
      <c r="M98" s="247"/>
      <c r="N98" s="247"/>
      <c r="O98" s="247"/>
    </row>
    <row r="99" spans="2:15" s="246" customFormat="1" ht="23.4">
      <c r="B99" s="247"/>
      <c r="D99" s="247"/>
      <c r="E99" s="247"/>
      <c r="F99" s="247"/>
      <c r="G99" s="247"/>
      <c r="H99" s="247"/>
      <c r="I99" s="247"/>
      <c r="J99" s="247"/>
      <c r="K99" s="247"/>
      <c r="L99" s="247"/>
      <c r="M99" s="247"/>
      <c r="N99" s="247"/>
      <c r="O99" s="247"/>
    </row>
    <row r="100" spans="2:15" s="246" customFormat="1" ht="23.4">
      <c r="B100" s="247"/>
      <c r="D100" s="247"/>
      <c r="E100" s="247"/>
      <c r="F100" s="247"/>
      <c r="G100" s="247"/>
      <c r="H100" s="247"/>
      <c r="I100" s="247"/>
      <c r="J100" s="247"/>
      <c r="K100" s="247"/>
      <c r="L100" s="247"/>
      <c r="M100" s="247"/>
      <c r="N100" s="247"/>
      <c r="O100" s="247"/>
    </row>
    <row r="101" spans="2:15" s="246" customFormat="1" ht="23.4">
      <c r="B101" s="247"/>
      <c r="D101" s="247"/>
      <c r="E101" s="247"/>
      <c r="F101" s="247"/>
      <c r="G101" s="247"/>
      <c r="H101" s="247"/>
      <c r="I101" s="247"/>
      <c r="J101" s="247"/>
      <c r="K101" s="247"/>
      <c r="L101" s="247"/>
      <c r="M101" s="247"/>
      <c r="N101" s="247"/>
      <c r="O101" s="247"/>
    </row>
    <row r="102" spans="2:15" s="246" customFormat="1" ht="23.4">
      <c r="B102" s="247"/>
      <c r="D102" s="247"/>
      <c r="E102" s="247"/>
      <c r="F102" s="247"/>
      <c r="G102" s="247"/>
      <c r="H102" s="247"/>
      <c r="I102" s="247"/>
      <c r="J102" s="247"/>
      <c r="K102" s="247"/>
      <c r="L102" s="247"/>
      <c r="M102" s="247"/>
      <c r="N102" s="247"/>
      <c r="O102" s="247"/>
    </row>
    <row r="103" spans="2:15" s="246" customFormat="1" ht="23.4">
      <c r="B103" s="247"/>
      <c r="D103" s="247"/>
      <c r="E103" s="247"/>
      <c r="F103" s="247"/>
      <c r="G103" s="247"/>
      <c r="H103" s="247"/>
      <c r="I103" s="247"/>
      <c r="J103" s="247"/>
      <c r="K103" s="247"/>
      <c r="L103" s="247"/>
      <c r="M103" s="247"/>
      <c r="N103" s="247"/>
      <c r="O103" s="247"/>
    </row>
    <row r="104" spans="2:15" s="246" customFormat="1" ht="23.4">
      <c r="B104" s="247"/>
      <c r="D104" s="247"/>
      <c r="E104" s="247"/>
      <c r="F104" s="247"/>
      <c r="G104" s="247"/>
      <c r="H104" s="247"/>
      <c r="I104" s="247"/>
      <c r="J104" s="247"/>
      <c r="K104" s="247"/>
      <c r="L104" s="247"/>
      <c r="M104" s="247"/>
      <c r="N104" s="247"/>
      <c r="O104" s="247"/>
    </row>
    <row r="105" spans="2:15" s="246" customFormat="1" ht="23.4">
      <c r="B105" s="247"/>
      <c r="D105" s="247"/>
      <c r="E105" s="247"/>
      <c r="F105" s="247"/>
      <c r="G105" s="247"/>
      <c r="H105" s="247"/>
      <c r="I105" s="247"/>
      <c r="J105" s="247"/>
      <c r="K105" s="247"/>
      <c r="L105" s="247"/>
      <c r="M105" s="247"/>
      <c r="N105" s="247"/>
      <c r="O105" s="247"/>
    </row>
    <row r="106" spans="2:15" s="246" customFormat="1" ht="23.4">
      <c r="B106" s="247"/>
      <c r="D106" s="247"/>
      <c r="E106" s="247"/>
      <c r="F106" s="247"/>
      <c r="G106" s="247"/>
      <c r="H106" s="247"/>
      <c r="I106" s="247"/>
      <c r="J106" s="247"/>
      <c r="K106" s="247"/>
      <c r="L106" s="247"/>
      <c r="M106" s="247"/>
      <c r="N106" s="247"/>
      <c r="O106" s="247"/>
    </row>
    <row r="107" spans="2:15" s="246" customFormat="1" ht="23.4">
      <c r="B107" s="247"/>
      <c r="D107" s="247"/>
      <c r="E107" s="247"/>
      <c r="F107" s="247"/>
      <c r="G107" s="247"/>
      <c r="H107" s="247"/>
      <c r="I107" s="247"/>
      <c r="J107" s="247"/>
      <c r="K107" s="247"/>
      <c r="L107" s="247"/>
      <c r="M107" s="247"/>
      <c r="N107" s="247"/>
      <c r="O107" s="247"/>
    </row>
    <row r="108" spans="2:15" s="246" customFormat="1" ht="23.4">
      <c r="B108" s="247"/>
      <c r="D108" s="247"/>
      <c r="E108" s="247"/>
      <c r="F108" s="247"/>
      <c r="G108" s="247"/>
      <c r="H108" s="247"/>
      <c r="I108" s="247"/>
      <c r="J108" s="247"/>
      <c r="K108" s="247"/>
      <c r="L108" s="247"/>
      <c r="M108" s="247"/>
      <c r="N108" s="247"/>
      <c r="O108" s="247"/>
    </row>
    <row r="109" spans="2:15" s="246" customFormat="1" ht="23.4">
      <c r="B109" s="247"/>
      <c r="D109" s="247"/>
      <c r="E109" s="247"/>
      <c r="F109" s="247"/>
      <c r="G109" s="247"/>
      <c r="H109" s="247"/>
      <c r="I109" s="247"/>
      <c r="J109" s="247"/>
      <c r="K109" s="247"/>
      <c r="L109" s="247"/>
      <c r="M109" s="247"/>
      <c r="N109" s="247"/>
      <c r="O109" s="247"/>
    </row>
    <row r="110" spans="2:15" s="246" customFormat="1" ht="23.4">
      <c r="B110" s="247"/>
      <c r="D110" s="247"/>
      <c r="E110" s="247"/>
      <c r="F110" s="247"/>
      <c r="G110" s="247"/>
      <c r="H110" s="247"/>
      <c r="I110" s="247"/>
      <c r="J110" s="247"/>
      <c r="K110" s="247"/>
      <c r="L110" s="247"/>
      <c r="M110" s="247"/>
      <c r="N110" s="247"/>
      <c r="O110" s="247"/>
    </row>
    <row r="111" spans="2:15" s="246" customFormat="1" ht="23.4">
      <c r="B111" s="247"/>
      <c r="D111" s="247"/>
      <c r="E111" s="247"/>
      <c r="F111" s="247"/>
      <c r="G111" s="247"/>
      <c r="H111" s="247"/>
      <c r="I111" s="247"/>
      <c r="J111" s="247"/>
      <c r="K111" s="247"/>
      <c r="L111" s="247"/>
      <c r="M111" s="247"/>
      <c r="N111" s="247"/>
      <c r="O111" s="247"/>
    </row>
    <row r="112" spans="2:15" s="246" customFormat="1" ht="23.4">
      <c r="B112" s="247"/>
      <c r="D112" s="247"/>
      <c r="E112" s="247"/>
      <c r="F112" s="247"/>
      <c r="G112" s="247"/>
      <c r="H112" s="247"/>
      <c r="I112" s="247"/>
      <c r="J112" s="247"/>
      <c r="K112" s="247"/>
      <c r="L112" s="247"/>
      <c r="M112" s="247"/>
      <c r="N112" s="247"/>
      <c r="O112" s="247"/>
    </row>
    <row r="113" spans="2:15" s="246" customFormat="1" ht="23.4">
      <c r="B113" s="247"/>
      <c r="D113" s="247"/>
      <c r="E113" s="247"/>
      <c r="F113" s="247"/>
      <c r="G113" s="247"/>
      <c r="H113" s="247"/>
      <c r="I113" s="247"/>
      <c r="J113" s="247"/>
      <c r="K113" s="247"/>
      <c r="L113" s="247"/>
      <c r="M113" s="247"/>
      <c r="N113" s="247"/>
      <c r="O113" s="247"/>
    </row>
    <row r="114" spans="2:15" s="246" customFormat="1" ht="23.4">
      <c r="B114" s="247"/>
      <c r="D114" s="247"/>
      <c r="E114" s="247"/>
      <c r="F114" s="247"/>
      <c r="G114" s="247"/>
      <c r="H114" s="247"/>
      <c r="I114" s="247"/>
      <c r="J114" s="247"/>
      <c r="K114" s="247"/>
      <c r="L114" s="247"/>
      <c r="M114" s="247"/>
      <c r="N114" s="247"/>
      <c r="O114" s="247"/>
    </row>
    <row r="115" spans="2:15" s="246" customFormat="1" ht="23.4">
      <c r="B115" s="247"/>
      <c r="D115" s="247"/>
      <c r="E115" s="247"/>
      <c r="F115" s="247"/>
      <c r="G115" s="247"/>
      <c r="H115" s="247"/>
      <c r="I115" s="247"/>
      <c r="J115" s="247"/>
      <c r="K115" s="247"/>
      <c r="L115" s="247"/>
      <c r="M115" s="247"/>
      <c r="N115" s="247"/>
      <c r="O115" s="247"/>
    </row>
    <row r="116" spans="2:15" s="246" customFormat="1" ht="23.4">
      <c r="B116" s="247"/>
      <c r="D116" s="247"/>
      <c r="E116" s="247"/>
      <c r="F116" s="247"/>
      <c r="G116" s="247"/>
      <c r="H116" s="247"/>
      <c r="I116" s="247"/>
      <c r="J116" s="247"/>
      <c r="K116" s="247"/>
      <c r="L116" s="247"/>
      <c r="M116" s="247"/>
      <c r="N116" s="247"/>
      <c r="O116" s="247"/>
    </row>
    <row r="117" spans="2:15" s="246" customFormat="1" ht="23.4">
      <c r="B117" s="247"/>
      <c r="D117" s="247"/>
      <c r="E117" s="247"/>
      <c r="F117" s="247"/>
      <c r="G117" s="247"/>
      <c r="H117" s="247"/>
      <c r="I117" s="247"/>
      <c r="J117" s="247"/>
      <c r="K117" s="247"/>
      <c r="L117" s="247"/>
      <c r="M117" s="247"/>
      <c r="N117" s="247"/>
      <c r="O117" s="247"/>
    </row>
    <row r="118" spans="2:15" s="246" customFormat="1" ht="23.4">
      <c r="B118" s="247"/>
      <c r="D118" s="247"/>
      <c r="E118" s="247"/>
      <c r="F118" s="247"/>
      <c r="G118" s="247"/>
      <c r="H118" s="247"/>
      <c r="I118" s="247"/>
      <c r="J118" s="247"/>
      <c r="K118" s="247"/>
      <c r="L118" s="247"/>
      <c r="M118" s="247"/>
      <c r="N118" s="247"/>
      <c r="O118" s="247"/>
    </row>
    <row r="119" spans="2:15" s="246" customFormat="1" ht="23.4">
      <c r="B119" s="247"/>
      <c r="D119" s="247"/>
      <c r="E119" s="247"/>
      <c r="F119" s="247"/>
      <c r="G119" s="247"/>
      <c r="H119" s="247"/>
      <c r="I119" s="247"/>
      <c r="J119" s="247"/>
      <c r="K119" s="247"/>
      <c r="L119" s="247"/>
      <c r="M119" s="247"/>
      <c r="N119" s="247"/>
      <c r="O119" s="247"/>
    </row>
    <row r="120" spans="2:15" s="246" customFormat="1" ht="23.4">
      <c r="B120" s="247"/>
      <c r="D120" s="247"/>
      <c r="E120" s="247"/>
      <c r="F120" s="247"/>
      <c r="G120" s="247"/>
      <c r="H120" s="247"/>
      <c r="I120" s="247"/>
      <c r="J120" s="247"/>
      <c r="K120" s="247"/>
      <c r="L120" s="247"/>
      <c r="M120" s="247"/>
      <c r="N120" s="247"/>
      <c r="O120" s="247"/>
    </row>
  </sheetData>
  <printOptions horizontalCentered="1"/>
  <pageMargins left="0.78740157480314998" right="0.32" top="0.66929133858267698" bottom="0.31496062992126" header="0.31496062992126" footer="0.31496062992126"/>
  <pageSetup paperSize="9" scale="75" fitToHeight="7" orientation="portrait" cellComments="asDisplayed" r:id="rId1"/>
  <headerFooter>
    <evenHeader>&amp;R&amp;"Arial,Italic"&amp;12For internal use only</evenHeader>
  </headerFooter>
  <rowBreaks count="1" manualBreakCount="1">
    <brk id="35" max="10"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DBBB8-3CEA-43F8-A3F0-18C0D5011BDB}">
  <dimension ref="A1:S326"/>
  <sheetViews>
    <sheetView showGridLines="0" zoomScaleNormal="100" zoomScaleSheetLayoutView="90" workbookViewId="0">
      <selection activeCell="A60" sqref="A60"/>
    </sheetView>
  </sheetViews>
  <sheetFormatPr defaultColWidth="10.88671875" defaultRowHeight="24" customHeight="1"/>
  <cols>
    <col min="1" max="1" width="53.109375" style="9" customWidth="1"/>
    <col min="2" max="2" width="1.88671875" style="10" customWidth="1"/>
    <col min="3" max="3" width="6.109375" style="9" customWidth="1"/>
    <col min="4" max="4" width="1.88671875" style="10" customWidth="1"/>
    <col min="5" max="5" width="14.88671875" style="10" customWidth="1"/>
    <col min="6" max="6" width="1.88671875" style="10" customWidth="1"/>
    <col min="7" max="7" width="14.88671875" style="10" customWidth="1"/>
    <col min="8" max="8" width="1.88671875" style="10" customWidth="1"/>
    <col min="9" max="9" width="14.88671875" style="10" customWidth="1"/>
    <col min="10" max="10" width="1.88671875" style="10" customWidth="1"/>
    <col min="11" max="11" width="14.88671875" style="10" customWidth="1"/>
    <col min="12" max="12" width="1.88671875" style="10" customWidth="1"/>
    <col min="13" max="16384" width="10.88671875" style="10"/>
  </cols>
  <sheetData>
    <row r="1" spans="1:11" ht="24" customHeight="1">
      <c r="A1" s="105" t="s">
        <v>230</v>
      </c>
      <c r="C1" s="10"/>
    </row>
    <row r="2" spans="1:11" s="8" customFormat="1" ht="23.25" customHeight="1">
      <c r="A2" s="4" t="s">
        <v>0</v>
      </c>
      <c r="B2" s="5"/>
      <c r="C2" s="6"/>
      <c r="D2" s="7"/>
      <c r="E2" s="7"/>
      <c r="F2" s="7"/>
      <c r="G2" s="7"/>
      <c r="H2" s="7"/>
      <c r="I2" s="7"/>
      <c r="J2" s="7"/>
      <c r="K2" s="7"/>
    </row>
    <row r="3" spans="1:11" s="8" customFormat="1" ht="23.25" customHeight="1">
      <c r="A3" s="4" t="s">
        <v>90</v>
      </c>
      <c r="B3" s="5"/>
      <c r="C3" s="6"/>
      <c r="D3" s="7"/>
      <c r="E3" s="7"/>
      <c r="F3" s="7"/>
      <c r="G3" s="7"/>
      <c r="H3" s="7"/>
      <c r="I3" s="7"/>
      <c r="J3" s="7"/>
      <c r="K3" s="7"/>
    </row>
    <row r="4" spans="1:11" s="8" customFormat="1" ht="23.25" customHeight="1">
      <c r="A4" s="4" t="s">
        <v>41</v>
      </c>
      <c r="B4" s="5"/>
      <c r="C4" s="6"/>
      <c r="D4" s="7"/>
      <c r="E4" s="7"/>
      <c r="F4" s="7"/>
      <c r="G4" s="7"/>
      <c r="H4" s="7"/>
      <c r="I4" s="7"/>
      <c r="J4" s="7"/>
      <c r="K4" s="7"/>
    </row>
    <row r="5" spans="1:11" s="8" customFormat="1" ht="23.25" customHeight="1">
      <c r="B5" s="5"/>
      <c r="C5" s="6"/>
      <c r="D5" s="7"/>
      <c r="E5" s="7"/>
      <c r="F5" s="7"/>
      <c r="G5" s="7"/>
      <c r="H5" s="7"/>
      <c r="I5" s="5"/>
      <c r="J5" s="7"/>
      <c r="K5" s="3" t="s">
        <v>1</v>
      </c>
    </row>
    <row r="6" spans="1:11" ht="23.4">
      <c r="E6" s="141"/>
      <c r="F6" s="141" t="s">
        <v>2</v>
      </c>
      <c r="G6" s="141"/>
      <c r="H6" s="11"/>
      <c r="I6" s="141"/>
      <c r="J6" s="141" t="s">
        <v>3</v>
      </c>
      <c r="K6" s="141"/>
    </row>
    <row r="7" spans="1:11" ht="23.4">
      <c r="C7" s="12" t="s">
        <v>4</v>
      </c>
      <c r="D7" s="13"/>
      <c r="E7" s="12">
        <v>2564</v>
      </c>
      <c r="F7" s="14"/>
      <c r="G7" s="12">
        <v>2563</v>
      </c>
      <c r="H7" s="15"/>
      <c r="I7" s="12">
        <v>2564</v>
      </c>
      <c r="J7" s="14"/>
      <c r="K7" s="12">
        <v>2563</v>
      </c>
    </row>
    <row r="8" spans="1:11" ht="23.4">
      <c r="C8" s="12"/>
      <c r="D8" s="13"/>
      <c r="E8" s="12"/>
      <c r="F8" s="14"/>
      <c r="G8" s="138" t="s">
        <v>42</v>
      </c>
      <c r="H8" s="15"/>
      <c r="I8" s="12"/>
      <c r="J8" s="14"/>
      <c r="K8" s="138" t="s">
        <v>42</v>
      </c>
    </row>
    <row r="9" spans="1:11" ht="23.4">
      <c r="A9" s="16" t="s">
        <v>231</v>
      </c>
      <c r="C9" s="12"/>
      <c r="D9" s="13"/>
      <c r="E9" s="12"/>
      <c r="F9" s="14"/>
      <c r="G9" s="12"/>
      <c r="H9" s="15"/>
      <c r="I9" s="12"/>
      <c r="J9" s="14"/>
      <c r="K9" s="12"/>
    </row>
    <row r="10" spans="1:11" ht="23.4">
      <c r="A10" s="106" t="s">
        <v>43</v>
      </c>
      <c r="C10" s="12"/>
      <c r="D10" s="13"/>
      <c r="E10" s="12"/>
      <c r="F10" s="14"/>
      <c r="G10" s="12"/>
      <c r="H10" s="15"/>
      <c r="I10" s="12"/>
      <c r="J10" s="14"/>
      <c r="K10" s="12"/>
    </row>
    <row r="11" spans="1:11" ht="23.4">
      <c r="A11" s="16" t="s">
        <v>44</v>
      </c>
    </row>
    <row r="12" spans="1:11" ht="23.4">
      <c r="A12" s="17" t="s">
        <v>44</v>
      </c>
      <c r="B12" s="18"/>
      <c r="C12" s="57"/>
      <c r="E12" s="20"/>
      <c r="F12" s="20"/>
      <c r="G12" s="20"/>
      <c r="H12" s="20"/>
      <c r="I12" s="20"/>
      <c r="J12" s="20"/>
      <c r="K12" s="20"/>
    </row>
    <row r="13" spans="1:11" ht="23.4">
      <c r="A13" s="17" t="s">
        <v>45</v>
      </c>
      <c r="B13" s="18"/>
      <c r="C13" s="57"/>
      <c r="E13" s="20"/>
      <c r="F13" s="20"/>
      <c r="G13" s="20"/>
      <c r="H13" s="20"/>
      <c r="I13" s="20"/>
      <c r="J13" s="20"/>
      <c r="K13" s="20"/>
    </row>
    <row r="14" spans="1:11" ht="23.4">
      <c r="A14" s="17" t="s">
        <v>46</v>
      </c>
      <c r="B14" s="18"/>
      <c r="C14" s="57"/>
      <c r="E14" s="20"/>
      <c r="F14" s="20"/>
      <c r="G14" s="20"/>
      <c r="H14" s="20"/>
      <c r="I14" s="20"/>
      <c r="J14" s="20"/>
      <c r="K14" s="20"/>
    </row>
    <row r="15" spans="1:11" ht="23.4">
      <c r="A15" s="97" t="s">
        <v>47</v>
      </c>
      <c r="B15" s="18"/>
      <c r="C15" s="57"/>
      <c r="E15" s="20"/>
      <c r="F15" s="20"/>
      <c r="G15" s="20"/>
      <c r="H15" s="20"/>
      <c r="I15" s="20"/>
      <c r="J15" s="20"/>
      <c r="K15" s="20"/>
    </row>
    <row r="16" spans="1:11" ht="23.4">
      <c r="A16" s="17" t="s">
        <v>48</v>
      </c>
      <c r="B16" s="18"/>
      <c r="C16" s="19"/>
      <c r="E16" s="20"/>
      <c r="F16" s="20"/>
      <c r="G16" s="20"/>
      <c r="H16" s="20"/>
      <c r="I16" s="20"/>
      <c r="J16" s="20"/>
      <c r="K16" s="20"/>
    </row>
    <row r="17" spans="1:11" ht="23.4">
      <c r="A17" s="16" t="s">
        <v>49</v>
      </c>
      <c r="E17" s="142">
        <f>SUM(E11:E16)</f>
        <v>0</v>
      </c>
      <c r="F17" s="20"/>
      <c r="G17" s="142">
        <f>SUM(G11:G16)</f>
        <v>0</v>
      </c>
      <c r="H17" s="20"/>
      <c r="I17" s="142">
        <f>SUM(I11:I16)</f>
        <v>0</v>
      </c>
      <c r="J17" s="20"/>
      <c r="K17" s="142">
        <f>SUM(K11:K16)</f>
        <v>0</v>
      </c>
    </row>
    <row r="18" spans="1:11" ht="23.4">
      <c r="A18" s="16" t="s">
        <v>50</v>
      </c>
      <c r="E18" s="20"/>
      <c r="F18" s="20"/>
      <c r="G18" s="20"/>
      <c r="H18" s="20"/>
      <c r="I18" s="20"/>
      <c r="J18" s="20"/>
      <c r="K18" s="20"/>
    </row>
    <row r="19" spans="1:11" ht="23.4">
      <c r="A19" s="17" t="s">
        <v>51</v>
      </c>
      <c r="B19" s="18"/>
      <c r="C19" s="57"/>
      <c r="E19" s="20"/>
      <c r="F19" s="20"/>
      <c r="G19" s="20"/>
      <c r="H19" s="20"/>
      <c r="I19" s="20"/>
      <c r="J19" s="20"/>
      <c r="K19" s="20"/>
    </row>
    <row r="20" spans="1:11" ht="23.4">
      <c r="A20" s="17" t="s">
        <v>52</v>
      </c>
      <c r="B20" s="18"/>
      <c r="C20" s="57"/>
      <c r="E20" s="20"/>
      <c r="F20" s="20"/>
      <c r="G20" s="20"/>
      <c r="H20" s="20"/>
      <c r="I20" s="20"/>
      <c r="J20" s="20"/>
      <c r="K20" s="20"/>
    </row>
    <row r="21" spans="1:11" ht="23.4">
      <c r="A21" s="17" t="s">
        <v>53</v>
      </c>
      <c r="B21" s="18"/>
      <c r="C21" s="19"/>
      <c r="E21" s="20"/>
      <c r="F21" s="20"/>
      <c r="G21" s="20"/>
      <c r="H21" s="20"/>
      <c r="I21" s="20"/>
      <c r="J21" s="20"/>
      <c r="K21" s="20"/>
    </row>
    <row r="22" spans="1:11" ht="23.4">
      <c r="A22" s="17" t="s">
        <v>54</v>
      </c>
      <c r="B22" s="18"/>
      <c r="C22" s="19"/>
      <c r="E22" s="20"/>
      <c r="F22" s="20"/>
      <c r="G22" s="20"/>
      <c r="H22" s="20"/>
      <c r="I22" s="20"/>
      <c r="J22" s="20"/>
      <c r="K22" s="20"/>
    </row>
    <row r="23" spans="1:11" ht="23.4">
      <c r="A23" s="17" t="s">
        <v>55</v>
      </c>
      <c r="B23" s="18"/>
      <c r="C23" s="19"/>
      <c r="E23" s="20"/>
      <c r="F23" s="20"/>
      <c r="G23" s="20"/>
      <c r="H23" s="20"/>
      <c r="I23" s="20"/>
      <c r="J23" s="20"/>
      <c r="K23" s="20"/>
    </row>
    <row r="24" spans="1:11" ht="23.4">
      <c r="A24" s="17" t="s">
        <v>56</v>
      </c>
      <c r="B24" s="18"/>
      <c r="C24" s="19"/>
      <c r="E24" s="20"/>
      <c r="F24" s="20"/>
      <c r="G24" s="20"/>
      <c r="H24" s="20"/>
      <c r="I24" s="20"/>
      <c r="J24" s="20"/>
      <c r="K24" s="20"/>
    </row>
    <row r="25" spans="1:11" ht="23.4">
      <c r="A25" s="17" t="s">
        <v>57</v>
      </c>
      <c r="B25" s="18"/>
      <c r="C25" s="19"/>
      <c r="E25" s="20"/>
      <c r="F25" s="20"/>
      <c r="G25" s="20"/>
      <c r="H25" s="20"/>
      <c r="I25" s="20"/>
      <c r="J25" s="20"/>
      <c r="K25" s="20"/>
    </row>
    <row r="26" spans="1:11" ht="23.4">
      <c r="A26" s="17" t="s">
        <v>58</v>
      </c>
      <c r="B26" s="18"/>
      <c r="C26" s="19"/>
      <c r="E26" s="20"/>
      <c r="F26" s="20"/>
      <c r="G26" s="20"/>
      <c r="H26" s="20"/>
      <c r="I26" s="20"/>
      <c r="J26" s="20"/>
      <c r="K26" s="20"/>
    </row>
    <row r="27" spans="1:11" ht="23.4">
      <c r="A27" s="17" t="s">
        <v>59</v>
      </c>
      <c r="B27" s="18"/>
      <c r="C27" s="19"/>
      <c r="E27" s="20"/>
      <c r="F27" s="20"/>
      <c r="G27" s="20"/>
      <c r="H27" s="20"/>
      <c r="I27" s="20"/>
      <c r="J27" s="20"/>
      <c r="K27" s="20"/>
    </row>
    <row r="28" spans="1:11" ht="23.4">
      <c r="A28" s="17" t="s">
        <v>60</v>
      </c>
      <c r="B28" s="18"/>
      <c r="C28" s="19"/>
      <c r="E28" s="20"/>
      <c r="F28" s="20"/>
      <c r="G28" s="20"/>
      <c r="H28" s="20"/>
      <c r="I28" s="20"/>
      <c r="J28" s="20"/>
      <c r="K28" s="20"/>
    </row>
    <row r="29" spans="1:11" ht="23.4">
      <c r="A29" s="17" t="s">
        <v>61</v>
      </c>
      <c r="B29" s="18"/>
      <c r="C29" s="19"/>
      <c r="E29" s="20"/>
      <c r="F29" s="20"/>
      <c r="G29" s="20"/>
      <c r="H29" s="20"/>
      <c r="I29" s="20"/>
      <c r="J29" s="20"/>
      <c r="K29" s="20"/>
    </row>
    <row r="30" spans="1:11" ht="23.4">
      <c r="A30" s="17" t="s">
        <v>62</v>
      </c>
      <c r="B30" s="18"/>
      <c r="C30" s="19"/>
      <c r="E30" s="20"/>
      <c r="F30" s="20"/>
      <c r="G30" s="20"/>
      <c r="H30" s="20"/>
      <c r="I30" s="20"/>
      <c r="J30" s="20"/>
      <c r="K30" s="20"/>
    </row>
    <row r="31" spans="1:11" ht="23.4">
      <c r="A31" s="17" t="s">
        <v>63</v>
      </c>
      <c r="B31" s="18"/>
      <c r="C31" s="19"/>
      <c r="E31" s="143"/>
      <c r="F31" s="20"/>
      <c r="G31" s="143"/>
      <c r="H31" s="20"/>
      <c r="I31" s="143"/>
      <c r="J31" s="20"/>
      <c r="K31" s="143"/>
    </row>
    <row r="32" spans="1:11" ht="23.4">
      <c r="A32" s="16" t="s">
        <v>64</v>
      </c>
      <c r="E32" s="142">
        <f>SUM(E18:E31)</f>
        <v>0</v>
      </c>
      <c r="F32" s="20"/>
      <c r="G32" s="142">
        <f>SUM(G18:G31)</f>
        <v>0</v>
      </c>
      <c r="H32" s="20"/>
      <c r="I32" s="142">
        <f>SUM(I18:I31)</f>
        <v>0</v>
      </c>
      <c r="J32" s="20"/>
      <c r="K32" s="92">
        <f>SUM(K18:K31)</f>
        <v>0</v>
      </c>
    </row>
    <row r="33" spans="1:19" ht="23.4">
      <c r="A33" s="21" t="s">
        <v>65</v>
      </c>
      <c r="E33" s="20">
        <f>E17-E32</f>
        <v>0</v>
      </c>
      <c r="F33" s="20"/>
      <c r="G33" s="20">
        <f>G17-G32</f>
        <v>0</v>
      </c>
      <c r="H33" s="20"/>
      <c r="I33" s="20">
        <f>I17-I32</f>
        <v>0</v>
      </c>
      <c r="J33" s="20"/>
      <c r="K33" s="20">
        <f>K17-K32</f>
        <v>0</v>
      </c>
    </row>
    <row r="34" spans="1:19" ht="23.4">
      <c r="A34" s="17" t="s">
        <v>66</v>
      </c>
      <c r="B34" s="8"/>
      <c r="E34" s="20"/>
      <c r="F34" s="20"/>
      <c r="G34" s="20"/>
      <c r="H34" s="20"/>
      <c r="I34" s="20"/>
      <c r="J34" s="20"/>
      <c r="K34" s="20"/>
    </row>
    <row r="35" spans="1:19" ht="23.4">
      <c r="A35" s="17" t="s">
        <v>67</v>
      </c>
      <c r="E35" s="20"/>
      <c r="F35" s="20"/>
      <c r="G35" s="20"/>
      <c r="H35" s="20"/>
      <c r="I35" s="20"/>
      <c r="J35" s="20"/>
      <c r="K35" s="20"/>
    </row>
    <row r="36" spans="1:19" ht="23.4">
      <c r="A36" s="17" t="s">
        <v>68</v>
      </c>
      <c r="E36" s="143"/>
      <c r="F36" s="20"/>
      <c r="G36" s="143"/>
      <c r="H36" s="20"/>
      <c r="I36" s="143"/>
      <c r="J36" s="20"/>
      <c r="K36" s="143"/>
      <c r="M36" s="93"/>
      <c r="N36" s="93"/>
      <c r="O36" s="93"/>
      <c r="P36" s="93"/>
      <c r="Q36" s="93"/>
      <c r="R36" s="93"/>
      <c r="S36" s="93"/>
    </row>
    <row r="37" spans="1:19" ht="23.4">
      <c r="A37" s="21" t="s">
        <v>69</v>
      </c>
      <c r="B37" s="8"/>
      <c r="E37" s="20">
        <f>SUM(E33:E36)</f>
        <v>0</v>
      </c>
      <c r="F37" s="20"/>
      <c r="G37" s="20">
        <f>SUM(G34:G36)</f>
        <v>0</v>
      </c>
      <c r="H37" s="20"/>
      <c r="I37" s="20">
        <f>SUM(I33:I36)</f>
        <v>0</v>
      </c>
      <c r="J37" s="20"/>
      <c r="K37" s="20">
        <f>SUM(K33:K36)</f>
        <v>0</v>
      </c>
    </row>
    <row r="38" spans="1:19" ht="23.4">
      <c r="A38" s="17" t="s">
        <v>70</v>
      </c>
      <c r="B38" s="8"/>
      <c r="C38" s="19"/>
      <c r="E38" s="143"/>
      <c r="F38" s="20"/>
      <c r="G38" s="143"/>
      <c r="H38" s="20"/>
      <c r="I38" s="143"/>
      <c r="J38" s="20"/>
      <c r="K38" s="143"/>
    </row>
    <row r="39" spans="1:19" ht="23.4">
      <c r="A39" s="106" t="s">
        <v>71</v>
      </c>
      <c r="E39" s="142">
        <f>SUM(E37:E38)</f>
        <v>0</v>
      </c>
      <c r="F39" s="20"/>
      <c r="G39" s="142">
        <f>SUM(G37:G38)</f>
        <v>0</v>
      </c>
      <c r="H39" s="20"/>
      <c r="I39" s="142">
        <f>SUM(I37:I38)</f>
        <v>0</v>
      </c>
      <c r="J39" s="20"/>
      <c r="K39" s="142">
        <f>SUM(K37:K38)</f>
        <v>0</v>
      </c>
    </row>
    <row r="40" spans="1:19" ht="23.4">
      <c r="E40" s="20"/>
      <c r="F40" s="20"/>
      <c r="G40" s="20"/>
      <c r="H40" s="20"/>
      <c r="I40" s="20"/>
      <c r="J40" s="20"/>
      <c r="K40" s="20"/>
    </row>
    <row r="41" spans="1:19" ht="23.4">
      <c r="A41" s="106" t="s">
        <v>72</v>
      </c>
      <c r="E41" s="20"/>
      <c r="F41" s="20"/>
      <c r="G41" s="20"/>
      <c r="H41" s="20"/>
      <c r="I41" s="20"/>
      <c r="J41" s="20"/>
      <c r="K41" s="20"/>
    </row>
    <row r="42" spans="1:19" ht="23.4">
      <c r="A42" s="107" t="s">
        <v>73</v>
      </c>
      <c r="E42" s="20"/>
      <c r="F42" s="20"/>
      <c r="G42" s="20"/>
      <c r="H42" s="20"/>
      <c r="I42" s="20"/>
      <c r="J42" s="20"/>
      <c r="K42" s="20"/>
    </row>
    <row r="43" spans="1:19" ht="23.4">
      <c r="A43" s="16" t="s">
        <v>74</v>
      </c>
      <c r="E43" s="142">
        <f>SUM(E39:E42)</f>
        <v>0</v>
      </c>
      <c r="F43" s="20"/>
      <c r="G43" s="142">
        <f>SUM(G39:G42)</f>
        <v>0</v>
      </c>
      <c r="H43" s="20"/>
      <c r="I43" s="142">
        <f>SUM(I39:I42)</f>
        <v>0</v>
      </c>
      <c r="J43" s="20"/>
      <c r="K43" s="142">
        <f>SUM(K39:K42)</f>
        <v>0</v>
      </c>
    </row>
    <row r="44" spans="1:19" ht="23.4">
      <c r="E44" s="20"/>
      <c r="F44" s="20"/>
      <c r="G44" s="20"/>
      <c r="H44" s="20"/>
      <c r="I44" s="20"/>
      <c r="J44" s="20"/>
      <c r="K44" s="20"/>
    </row>
    <row r="45" spans="1:19" ht="23.25" customHeight="1">
      <c r="A45" s="9" t="s">
        <v>18</v>
      </c>
      <c r="C45" s="41"/>
      <c r="E45" s="42"/>
      <c r="G45" s="42"/>
      <c r="I45" s="42"/>
      <c r="J45" s="42"/>
      <c r="K45" s="42"/>
    </row>
    <row r="46" spans="1:19" s="1" customFormat="1" ht="23.25" customHeight="1">
      <c r="A46" s="4" t="s">
        <v>0</v>
      </c>
      <c r="I46" s="2"/>
      <c r="J46" s="2"/>
      <c r="K46" s="3"/>
    </row>
    <row r="47" spans="1:19" s="1" customFormat="1" ht="23.25" customHeight="1">
      <c r="A47" s="4" t="s">
        <v>232</v>
      </c>
      <c r="I47" s="2"/>
      <c r="J47" s="2"/>
      <c r="K47" s="3"/>
    </row>
    <row r="48" spans="1:19" s="1" customFormat="1" ht="23.25" customHeight="1">
      <c r="A48" s="4" t="s">
        <v>41</v>
      </c>
      <c r="I48" s="2"/>
      <c r="J48" s="2"/>
      <c r="K48" s="3"/>
    </row>
    <row r="49" spans="1:11" s="1" customFormat="1" ht="23.25" customHeight="1">
      <c r="C49" s="6"/>
      <c r="D49" s="7"/>
      <c r="E49" s="7"/>
      <c r="F49" s="7"/>
      <c r="G49" s="7"/>
      <c r="H49" s="7"/>
      <c r="I49" s="5"/>
      <c r="J49" s="7"/>
      <c r="K49" s="3" t="s">
        <v>1</v>
      </c>
    </row>
    <row r="50" spans="1:11" s="1" customFormat="1" ht="23.25" customHeight="1">
      <c r="C50" s="9"/>
      <c r="D50" s="10"/>
      <c r="E50" s="141"/>
      <c r="F50" s="141" t="s">
        <v>2</v>
      </c>
      <c r="G50" s="141"/>
      <c r="H50" s="11"/>
      <c r="I50" s="141"/>
      <c r="J50" s="141" t="s">
        <v>3</v>
      </c>
      <c r="K50" s="141"/>
    </row>
    <row r="51" spans="1:11" s="1" customFormat="1" ht="23.25" customHeight="1">
      <c r="C51" s="12" t="s">
        <v>4</v>
      </c>
      <c r="D51" s="13"/>
      <c r="E51" s="12">
        <v>2564</v>
      </c>
      <c r="F51" s="14"/>
      <c r="G51" s="12">
        <v>2563</v>
      </c>
      <c r="H51" s="15"/>
      <c r="I51" s="12">
        <v>2564</v>
      </c>
      <c r="J51" s="14"/>
      <c r="K51" s="12">
        <v>2563</v>
      </c>
    </row>
    <row r="52" spans="1:11" ht="23.25" customHeight="1">
      <c r="C52" s="12"/>
      <c r="D52" s="13"/>
      <c r="E52" s="12"/>
      <c r="F52" s="14"/>
      <c r="G52" s="138" t="s">
        <v>42</v>
      </c>
      <c r="H52" s="15"/>
      <c r="I52" s="12"/>
      <c r="J52" s="14"/>
      <c r="K52" s="138" t="s">
        <v>42</v>
      </c>
    </row>
    <row r="53" spans="1:11" s="1" customFormat="1" ht="23.25" customHeight="1">
      <c r="A53" s="38" t="s">
        <v>91</v>
      </c>
      <c r="C53" s="22"/>
      <c r="D53" s="23"/>
      <c r="E53" s="24"/>
      <c r="F53" s="22"/>
      <c r="G53" s="25"/>
      <c r="H53" s="26"/>
      <c r="I53" s="25"/>
      <c r="J53" s="27"/>
      <c r="K53" s="28"/>
    </row>
    <row r="54" spans="1:11" s="1" customFormat="1" ht="23.25" customHeight="1">
      <c r="A54" s="83" t="s">
        <v>92</v>
      </c>
      <c r="C54" s="22"/>
      <c r="D54" s="23"/>
      <c r="E54" s="24"/>
      <c r="F54" s="22"/>
      <c r="G54" s="25"/>
      <c r="H54" s="26"/>
      <c r="I54" s="25"/>
      <c r="J54" s="27"/>
      <c r="K54" s="28"/>
    </row>
    <row r="55" spans="1:11" s="1" customFormat="1" ht="23.25" customHeight="1">
      <c r="A55" s="68" t="s">
        <v>93</v>
      </c>
      <c r="C55" s="22"/>
      <c r="D55" s="23"/>
      <c r="E55" s="24"/>
      <c r="F55" s="22"/>
      <c r="G55" s="25"/>
      <c r="H55" s="26"/>
      <c r="I55" s="25"/>
      <c r="J55" s="27"/>
      <c r="K55" s="28"/>
    </row>
    <row r="56" spans="1:11" s="1" customFormat="1" ht="23.25" customHeight="1">
      <c r="A56" s="68" t="s">
        <v>94</v>
      </c>
      <c r="C56" s="22"/>
      <c r="D56" s="23"/>
      <c r="E56" s="66"/>
      <c r="F56" s="64"/>
      <c r="G56" s="66"/>
      <c r="H56" s="66"/>
      <c r="I56" s="66"/>
      <c r="J56" s="66"/>
      <c r="K56" s="66"/>
    </row>
    <row r="57" spans="1:11" s="1" customFormat="1" ht="23.25" customHeight="1">
      <c r="A57" s="139" t="s">
        <v>93</v>
      </c>
      <c r="C57" s="22"/>
      <c r="D57" s="23"/>
      <c r="E57" s="66"/>
      <c r="F57" s="64"/>
      <c r="G57" s="66"/>
      <c r="H57" s="66"/>
      <c r="I57" s="66"/>
      <c r="J57" s="66"/>
      <c r="K57" s="66"/>
    </row>
    <row r="58" spans="1:11" s="1" customFormat="1" ht="23.25" customHeight="1">
      <c r="A58" s="139" t="s">
        <v>95</v>
      </c>
      <c r="C58" s="22"/>
      <c r="D58" s="23"/>
      <c r="E58" s="66"/>
      <c r="F58" s="64"/>
      <c r="G58" s="66"/>
      <c r="H58" s="66"/>
      <c r="I58" s="66"/>
      <c r="J58" s="66"/>
      <c r="K58" s="66"/>
    </row>
    <row r="59" spans="1:11" s="1" customFormat="1" ht="23.25" customHeight="1">
      <c r="A59" s="139" t="s">
        <v>233</v>
      </c>
      <c r="C59" s="22"/>
      <c r="D59" s="23"/>
      <c r="E59" s="66"/>
      <c r="F59" s="64"/>
      <c r="G59" s="66"/>
      <c r="H59" s="66"/>
      <c r="I59" s="66"/>
      <c r="J59" s="66"/>
      <c r="K59" s="66"/>
    </row>
    <row r="60" spans="1:11" s="1" customFormat="1" ht="23.25" customHeight="1">
      <c r="A60" s="17" t="s">
        <v>96</v>
      </c>
      <c r="C60" s="22"/>
      <c r="D60" s="23"/>
      <c r="E60" s="84"/>
      <c r="F60" s="69"/>
      <c r="G60" s="66"/>
      <c r="H60" s="66"/>
      <c r="I60" s="66"/>
      <c r="J60" s="66"/>
      <c r="K60" s="66"/>
    </row>
    <row r="61" spans="1:11" s="1" customFormat="1" ht="23.25" customHeight="1">
      <c r="A61" s="17" t="s">
        <v>97</v>
      </c>
      <c r="C61" s="22"/>
      <c r="D61" s="23"/>
      <c r="E61" s="66"/>
      <c r="F61" s="69"/>
      <c r="G61" s="66"/>
      <c r="H61" s="66"/>
      <c r="I61" s="66"/>
      <c r="J61" s="66"/>
      <c r="K61" s="66"/>
    </row>
    <row r="62" spans="1:11" s="1" customFormat="1" ht="23.25" customHeight="1">
      <c r="A62" s="17" t="s">
        <v>98</v>
      </c>
      <c r="C62" s="22"/>
      <c r="D62" s="23"/>
      <c r="E62" s="66"/>
      <c r="F62" s="69"/>
      <c r="G62" s="66"/>
      <c r="H62" s="66"/>
      <c r="I62" s="66"/>
      <c r="J62" s="66"/>
      <c r="K62" s="66"/>
    </row>
    <row r="63" spans="1:11" s="1" customFormat="1" ht="23.25" customHeight="1">
      <c r="A63" s="97" t="s">
        <v>99</v>
      </c>
      <c r="C63" s="22"/>
      <c r="D63" s="23"/>
      <c r="E63" s="84"/>
      <c r="F63" s="69"/>
      <c r="G63" s="66"/>
      <c r="H63" s="66"/>
      <c r="I63" s="66"/>
      <c r="J63" s="66"/>
      <c r="K63" s="66"/>
    </row>
    <row r="64" spans="1:11" s="1" customFormat="1" ht="23.25" customHeight="1">
      <c r="A64" s="97" t="s">
        <v>100</v>
      </c>
      <c r="C64" s="22"/>
      <c r="D64" s="23"/>
      <c r="E64" s="66"/>
      <c r="F64" s="69"/>
      <c r="G64" s="66"/>
      <c r="H64" s="66"/>
      <c r="I64" s="66"/>
      <c r="J64" s="66"/>
      <c r="K64" s="66"/>
    </row>
    <row r="65" spans="1:11" s="1" customFormat="1" ht="23.25" customHeight="1">
      <c r="A65" s="97" t="s">
        <v>101</v>
      </c>
      <c r="C65" s="22"/>
      <c r="D65" s="23"/>
      <c r="E65" s="66"/>
      <c r="F65" s="69"/>
      <c r="G65" s="66"/>
      <c r="H65" s="66"/>
      <c r="I65" s="66"/>
      <c r="J65" s="66"/>
      <c r="K65" s="66"/>
    </row>
    <row r="66" spans="1:11" s="1" customFormat="1" ht="23.25" customHeight="1">
      <c r="A66" s="17" t="s">
        <v>102</v>
      </c>
      <c r="C66" s="22"/>
      <c r="D66" s="23"/>
      <c r="E66" s="66"/>
      <c r="F66" s="69"/>
      <c r="G66" s="66"/>
      <c r="H66" s="66"/>
      <c r="I66" s="66"/>
      <c r="J66" s="66"/>
      <c r="K66" s="66"/>
    </row>
    <row r="67" spans="1:11" s="1" customFormat="1" ht="23.25" customHeight="1">
      <c r="A67" s="17" t="s">
        <v>98</v>
      </c>
      <c r="C67" s="22"/>
      <c r="D67" s="23"/>
      <c r="E67" s="66"/>
      <c r="F67" s="69"/>
      <c r="G67" s="66"/>
      <c r="H67" s="66"/>
      <c r="I67" s="66"/>
      <c r="J67" s="66"/>
      <c r="K67" s="66"/>
    </row>
    <row r="68" spans="1:11" s="1" customFormat="1" ht="23.25" customHeight="1">
      <c r="A68" s="97" t="s">
        <v>102</v>
      </c>
      <c r="C68" s="22"/>
      <c r="D68" s="23"/>
      <c r="E68" s="66"/>
      <c r="F68" s="69"/>
      <c r="G68" s="66"/>
      <c r="H68" s="66"/>
      <c r="I68" s="66"/>
      <c r="J68" s="66"/>
      <c r="K68" s="66"/>
    </row>
    <row r="69" spans="1:11" s="1" customFormat="1" ht="23.25" customHeight="1">
      <c r="A69" s="97" t="s">
        <v>103</v>
      </c>
      <c r="C69" s="22"/>
      <c r="D69" s="23"/>
      <c r="E69" s="66"/>
      <c r="F69" s="69"/>
      <c r="G69" s="66"/>
      <c r="H69" s="66"/>
      <c r="I69" s="66"/>
      <c r="J69" s="66"/>
      <c r="K69" s="66"/>
    </row>
    <row r="70" spans="1:11" s="1" customFormat="1" ht="23.25" customHeight="1">
      <c r="A70" s="17" t="s">
        <v>104</v>
      </c>
      <c r="C70" s="22"/>
      <c r="D70" s="23"/>
      <c r="E70" s="84"/>
      <c r="F70" s="69"/>
      <c r="G70" s="66"/>
      <c r="H70" s="66"/>
      <c r="I70" s="66"/>
      <c r="J70" s="66"/>
      <c r="K70" s="66"/>
    </row>
    <row r="71" spans="1:11" s="1" customFormat="1" ht="23.25" customHeight="1">
      <c r="A71" s="17" t="s">
        <v>105</v>
      </c>
      <c r="C71" s="22"/>
      <c r="D71" s="23"/>
      <c r="E71" s="66"/>
      <c r="F71" s="69"/>
      <c r="G71" s="66"/>
      <c r="H71" s="66"/>
      <c r="I71" s="66"/>
      <c r="J71" s="66"/>
      <c r="K71" s="66"/>
    </row>
    <row r="72" spans="1:11" s="1" customFormat="1" ht="23.25" customHeight="1">
      <c r="A72" s="97" t="s">
        <v>104</v>
      </c>
      <c r="C72" s="22"/>
      <c r="D72" s="23"/>
      <c r="E72" s="66"/>
      <c r="F72" s="69"/>
      <c r="G72" s="66"/>
      <c r="H72" s="66"/>
      <c r="I72" s="66"/>
      <c r="J72" s="66"/>
      <c r="K72" s="66"/>
    </row>
    <row r="73" spans="1:11" s="1" customFormat="1" ht="23.25" customHeight="1">
      <c r="A73" s="97" t="s">
        <v>106</v>
      </c>
      <c r="C73" s="22"/>
      <c r="D73" s="23"/>
      <c r="E73" s="66"/>
      <c r="F73" s="69"/>
      <c r="G73" s="66"/>
      <c r="H73" s="66"/>
      <c r="I73" s="66"/>
      <c r="J73" s="66"/>
      <c r="K73" s="66"/>
    </row>
    <row r="74" spans="1:11" s="1" customFormat="1" ht="23.25" customHeight="1">
      <c r="A74" s="17" t="s">
        <v>107</v>
      </c>
      <c r="C74" s="22"/>
      <c r="D74" s="23"/>
      <c r="E74" s="66"/>
      <c r="F74" s="69"/>
      <c r="G74" s="66"/>
      <c r="H74" s="66"/>
      <c r="I74" s="66"/>
      <c r="J74" s="66"/>
      <c r="K74" s="66"/>
    </row>
    <row r="75" spans="1:11" s="1" customFormat="1" ht="23.25" customHeight="1">
      <c r="A75" s="17" t="s">
        <v>98</v>
      </c>
      <c r="C75" s="22"/>
      <c r="D75" s="23"/>
      <c r="E75" s="66"/>
      <c r="F75" s="69"/>
      <c r="G75" s="66"/>
      <c r="H75" s="66"/>
      <c r="I75" s="66"/>
      <c r="J75" s="66"/>
      <c r="K75" s="66"/>
    </row>
    <row r="76" spans="1:11" s="1" customFormat="1" ht="23.25" customHeight="1">
      <c r="A76" s="97" t="s">
        <v>107</v>
      </c>
      <c r="C76" s="22"/>
      <c r="D76" s="23"/>
      <c r="E76" s="66"/>
      <c r="F76" s="69"/>
      <c r="G76" s="66"/>
      <c r="H76" s="66"/>
      <c r="I76" s="66"/>
      <c r="J76" s="66"/>
      <c r="K76" s="66"/>
    </row>
    <row r="77" spans="1:11" s="1" customFormat="1" ht="23.25" customHeight="1">
      <c r="A77" s="97" t="s">
        <v>103</v>
      </c>
      <c r="C77" s="22"/>
      <c r="D77" s="23"/>
      <c r="E77" s="66"/>
      <c r="F77" s="69"/>
      <c r="G77" s="66"/>
      <c r="H77" s="66"/>
      <c r="I77" s="66"/>
      <c r="J77" s="66"/>
      <c r="K77" s="66"/>
    </row>
    <row r="78" spans="1:11" s="1" customFormat="1" ht="23.25" customHeight="1">
      <c r="A78" s="90" t="s">
        <v>108</v>
      </c>
      <c r="C78" s="22"/>
      <c r="D78" s="23"/>
      <c r="E78" s="67"/>
      <c r="F78" s="69"/>
      <c r="G78" s="67"/>
      <c r="H78" s="66"/>
      <c r="I78" s="67"/>
      <c r="J78" s="66"/>
      <c r="K78" s="67"/>
    </row>
    <row r="79" spans="1:11" s="1" customFormat="1" ht="23.25" customHeight="1">
      <c r="A79" s="68" t="s">
        <v>92</v>
      </c>
      <c r="C79" s="22"/>
      <c r="D79" s="23"/>
      <c r="E79" s="85"/>
      <c r="F79" s="86"/>
      <c r="G79" s="85"/>
      <c r="H79" s="85"/>
      <c r="I79" s="85"/>
      <c r="J79" s="85"/>
      <c r="K79" s="85"/>
    </row>
    <row r="80" spans="1:11" s="1" customFormat="1" ht="23.25" customHeight="1">
      <c r="A80" s="68" t="s">
        <v>98</v>
      </c>
      <c r="C80" s="22"/>
      <c r="D80" s="23"/>
      <c r="E80" s="91">
        <f>SUM(E54:E78)</f>
        <v>0</v>
      </c>
      <c r="F80" s="86"/>
      <c r="G80" s="91">
        <f>SUM(G54:G78)</f>
        <v>0</v>
      </c>
      <c r="H80" s="85"/>
      <c r="I80" s="91">
        <f>SUM(I54:I78)</f>
        <v>0</v>
      </c>
      <c r="J80" s="85"/>
      <c r="K80" s="91">
        <f>SUM(K54:K78)</f>
        <v>0</v>
      </c>
    </row>
    <row r="81" spans="1:11" s="1" customFormat="1" ht="23.25" customHeight="1">
      <c r="A81" s="68"/>
      <c r="B81" s="65"/>
      <c r="C81" s="63"/>
      <c r="D81" s="31"/>
      <c r="E81" s="25"/>
      <c r="F81" s="30"/>
      <c r="G81" s="25"/>
      <c r="H81" s="26"/>
      <c r="I81" s="25"/>
      <c r="J81" s="27"/>
      <c r="K81" s="25"/>
    </row>
    <row r="82" spans="1:11" s="1" customFormat="1" ht="23.25" customHeight="1">
      <c r="A82" s="83" t="s">
        <v>109</v>
      </c>
      <c r="B82" s="65"/>
      <c r="C82" s="63"/>
      <c r="D82" s="31"/>
      <c r="E82" s="25"/>
      <c r="F82" s="30"/>
      <c r="G82" s="25"/>
      <c r="H82" s="26"/>
      <c r="I82" s="25"/>
      <c r="J82" s="27"/>
      <c r="K82" s="25"/>
    </row>
    <row r="83" spans="1:11" s="1" customFormat="1" ht="23.25" customHeight="1">
      <c r="A83" s="69" t="s">
        <v>110</v>
      </c>
      <c r="C83" s="32"/>
      <c r="D83" s="31"/>
      <c r="E83" s="27"/>
      <c r="F83" s="33"/>
      <c r="G83" s="34"/>
      <c r="H83" s="35"/>
      <c r="I83" s="34"/>
      <c r="J83" s="27"/>
      <c r="K83" s="36"/>
    </row>
    <row r="84" spans="1:11" s="1" customFormat="1" ht="23.25" customHeight="1">
      <c r="A84" s="70" t="s">
        <v>98</v>
      </c>
      <c r="C84" s="32"/>
      <c r="D84" s="31"/>
      <c r="E84" s="66"/>
      <c r="F84" s="64"/>
      <c r="G84" s="66"/>
      <c r="H84" s="66"/>
      <c r="I84" s="66"/>
      <c r="J84" s="66"/>
      <c r="K84" s="66"/>
    </row>
    <row r="85" spans="1:11" s="1" customFormat="1" ht="23.25" customHeight="1">
      <c r="A85" s="68" t="s">
        <v>111</v>
      </c>
      <c r="C85" s="32"/>
      <c r="D85" s="31"/>
      <c r="E85" s="27"/>
      <c r="F85" s="33"/>
      <c r="G85" s="34"/>
      <c r="H85" s="35"/>
      <c r="I85" s="34"/>
      <c r="J85" s="27"/>
      <c r="K85" s="36"/>
    </row>
    <row r="86" spans="1:11" s="1" customFormat="1" ht="23.25" customHeight="1">
      <c r="A86" s="68" t="s">
        <v>98</v>
      </c>
      <c r="C86" s="32"/>
      <c r="D86" s="31"/>
      <c r="E86" s="27"/>
      <c r="F86" s="33"/>
      <c r="G86" s="34"/>
      <c r="H86" s="35"/>
      <c r="I86" s="34"/>
      <c r="J86" s="27"/>
      <c r="K86" s="36"/>
    </row>
    <row r="87" spans="1:11" s="1" customFormat="1" ht="23.25" customHeight="1">
      <c r="A87" s="139" t="s">
        <v>112</v>
      </c>
      <c r="C87" s="32"/>
      <c r="D87" s="31"/>
      <c r="E87" s="27"/>
      <c r="F87" s="33"/>
      <c r="G87" s="34"/>
      <c r="H87" s="35"/>
      <c r="I87" s="34"/>
      <c r="J87" s="27"/>
      <c r="K87" s="36"/>
    </row>
    <row r="88" spans="1:11" s="1" customFormat="1" ht="23.25" customHeight="1">
      <c r="A88" s="139" t="s">
        <v>113</v>
      </c>
      <c r="C88" s="32"/>
      <c r="D88" s="31"/>
      <c r="E88" s="27"/>
      <c r="F88" s="33"/>
      <c r="G88" s="34"/>
      <c r="H88" s="35"/>
      <c r="I88" s="34"/>
      <c r="J88" s="27"/>
      <c r="K88" s="36"/>
    </row>
    <row r="89" spans="1:11" s="1" customFormat="1" ht="23.25" customHeight="1">
      <c r="A89" s="139" t="s">
        <v>98</v>
      </c>
      <c r="C89" s="32"/>
      <c r="D89" s="31"/>
      <c r="E89" s="27"/>
      <c r="F89" s="33"/>
      <c r="G89" s="34"/>
      <c r="H89" s="35"/>
      <c r="I89" s="34"/>
      <c r="J89" s="27"/>
      <c r="K89" s="36"/>
    </row>
    <row r="90" spans="1:11" s="1" customFormat="1" ht="23.25" customHeight="1">
      <c r="A90" s="17" t="s">
        <v>114</v>
      </c>
      <c r="C90" s="32"/>
      <c r="D90" s="31"/>
      <c r="E90" s="27"/>
      <c r="F90" s="33"/>
      <c r="G90" s="34"/>
      <c r="H90" s="35"/>
      <c r="I90" s="34"/>
      <c r="J90" s="27"/>
      <c r="K90" s="36"/>
    </row>
    <row r="91" spans="1:11" s="1" customFormat="1" ht="23.25" customHeight="1">
      <c r="A91" s="17" t="s">
        <v>115</v>
      </c>
      <c r="C91" s="32"/>
      <c r="D91" s="31"/>
      <c r="E91" s="27"/>
      <c r="F91" s="33"/>
      <c r="G91" s="34"/>
      <c r="H91" s="35"/>
      <c r="I91" s="34"/>
      <c r="J91" s="27"/>
      <c r="K91" s="36"/>
    </row>
    <row r="92" spans="1:11" s="1" customFormat="1" ht="23.25" customHeight="1">
      <c r="A92" s="17" t="s">
        <v>98</v>
      </c>
      <c r="C92" s="32"/>
      <c r="D92" s="31"/>
      <c r="E92" s="27"/>
      <c r="F92" s="33"/>
      <c r="G92" s="34"/>
      <c r="H92" s="35"/>
      <c r="I92" s="34"/>
      <c r="J92" s="27"/>
      <c r="K92" s="36"/>
    </row>
    <row r="93" spans="1:11" s="1" customFormat="1" ht="23.25" customHeight="1">
      <c r="A93" s="17" t="s">
        <v>116</v>
      </c>
      <c r="C93" s="32"/>
      <c r="D93" s="31"/>
      <c r="E93" s="27"/>
      <c r="F93" s="33"/>
      <c r="G93" s="34"/>
      <c r="H93" s="35"/>
      <c r="I93" s="34"/>
      <c r="J93" s="27"/>
      <c r="K93" s="36"/>
    </row>
    <row r="94" spans="1:11" s="1" customFormat="1" ht="23.25" customHeight="1">
      <c r="A94" s="17" t="s">
        <v>117</v>
      </c>
      <c r="C94" s="32"/>
      <c r="D94" s="31"/>
      <c r="E94" s="27"/>
      <c r="F94" s="33"/>
      <c r="G94" s="34"/>
      <c r="H94" s="35"/>
      <c r="I94" s="34"/>
      <c r="J94" s="27"/>
      <c r="K94" s="36"/>
    </row>
    <row r="95" spans="1:11" s="1" customFormat="1" ht="23.25" customHeight="1">
      <c r="A95" s="17" t="s">
        <v>118</v>
      </c>
      <c r="C95" s="32"/>
      <c r="D95" s="31"/>
      <c r="E95" s="27"/>
      <c r="F95" s="33"/>
      <c r="G95" s="34"/>
      <c r="H95" s="35"/>
      <c r="I95" s="34"/>
      <c r="J95" s="27"/>
      <c r="K95" s="36"/>
    </row>
    <row r="96" spans="1:11" s="1" customFormat="1" ht="23.25" customHeight="1">
      <c r="A96" s="17" t="s">
        <v>119</v>
      </c>
      <c r="C96" s="32"/>
      <c r="D96" s="31"/>
      <c r="E96" s="27"/>
      <c r="F96" s="33"/>
      <c r="G96" s="34"/>
      <c r="H96" s="35"/>
      <c r="I96" s="34"/>
      <c r="J96" s="27"/>
      <c r="K96" s="36"/>
    </row>
    <row r="97" spans="1:11" s="1" customFormat="1" ht="23.25" customHeight="1">
      <c r="A97" s="17" t="s">
        <v>120</v>
      </c>
      <c r="C97" s="32"/>
      <c r="D97" s="31"/>
      <c r="E97" s="27"/>
      <c r="F97" s="33"/>
      <c r="G97" s="34"/>
      <c r="H97" s="35"/>
      <c r="I97" s="34"/>
      <c r="J97" s="27"/>
      <c r="K97" s="36"/>
    </row>
    <row r="98" spans="1:11" s="1" customFormat="1" ht="23.25" customHeight="1">
      <c r="A98" s="17" t="s">
        <v>98</v>
      </c>
      <c r="C98" s="32"/>
      <c r="D98" s="31"/>
      <c r="E98" s="27"/>
      <c r="F98" s="33"/>
      <c r="G98" s="34"/>
      <c r="H98" s="35"/>
      <c r="I98" s="34"/>
      <c r="J98" s="27"/>
      <c r="K98" s="36"/>
    </row>
    <row r="99" spans="1:11" s="1" customFormat="1" ht="23.25" customHeight="1">
      <c r="A99" s="17" t="s">
        <v>121</v>
      </c>
      <c r="C99" s="32"/>
      <c r="D99" s="31"/>
      <c r="E99" s="27"/>
      <c r="F99" s="33"/>
      <c r="G99" s="34"/>
      <c r="H99" s="35"/>
      <c r="I99" s="34"/>
      <c r="J99" s="27"/>
      <c r="K99" s="36"/>
    </row>
    <row r="100" spans="1:11" s="1" customFormat="1" ht="23.25" customHeight="1">
      <c r="A100" s="17" t="s">
        <v>98</v>
      </c>
      <c r="C100" s="32"/>
      <c r="D100" s="31"/>
      <c r="E100" s="27"/>
      <c r="F100" s="33"/>
      <c r="G100" s="34"/>
      <c r="H100" s="35"/>
      <c r="I100" s="34"/>
      <c r="J100" s="27"/>
      <c r="K100" s="36"/>
    </row>
    <row r="101" spans="1:11" s="1" customFormat="1" ht="23.25" customHeight="1">
      <c r="A101" s="17" t="s">
        <v>122</v>
      </c>
      <c r="C101" s="32"/>
      <c r="D101" s="31"/>
      <c r="E101" s="27"/>
      <c r="F101" s="33"/>
      <c r="G101" s="34"/>
      <c r="H101" s="35"/>
      <c r="I101" s="34"/>
      <c r="J101" s="27"/>
      <c r="K101" s="36"/>
    </row>
    <row r="102" spans="1:11" s="1" customFormat="1" ht="23.25" customHeight="1">
      <c r="A102" s="17" t="s">
        <v>98</v>
      </c>
      <c r="C102" s="32"/>
      <c r="D102" s="31"/>
      <c r="E102" s="27"/>
      <c r="F102" s="33"/>
      <c r="G102" s="34"/>
      <c r="H102" s="35"/>
      <c r="I102" s="34"/>
      <c r="J102" s="27"/>
      <c r="K102" s="36"/>
    </row>
    <row r="103" spans="1:11" s="1" customFormat="1" ht="23.25" customHeight="1">
      <c r="A103" s="90" t="s">
        <v>108</v>
      </c>
      <c r="C103" s="32"/>
      <c r="D103" s="31"/>
      <c r="E103" s="67"/>
      <c r="F103" s="64"/>
      <c r="G103" s="67"/>
      <c r="H103" s="66"/>
      <c r="I103" s="67"/>
      <c r="J103" s="66"/>
      <c r="K103" s="67"/>
    </row>
    <row r="104" spans="1:11" s="1" customFormat="1" ht="23.25" customHeight="1">
      <c r="A104" s="68" t="s">
        <v>109</v>
      </c>
      <c r="C104" s="32"/>
      <c r="D104" s="31"/>
      <c r="E104" s="27"/>
      <c r="F104" s="33"/>
      <c r="G104" s="34"/>
      <c r="H104" s="35"/>
      <c r="I104" s="34"/>
      <c r="J104" s="27"/>
      <c r="K104" s="36"/>
    </row>
    <row r="105" spans="1:11" s="1" customFormat="1" ht="23.25" customHeight="1">
      <c r="A105" s="68" t="s">
        <v>98</v>
      </c>
      <c r="C105" s="32"/>
      <c r="D105" s="31"/>
      <c r="E105" s="67">
        <f>SUM(E82:E103)</f>
        <v>0</v>
      </c>
      <c r="F105" s="69"/>
      <c r="G105" s="67">
        <f>SUM(G82:G103)</f>
        <v>0</v>
      </c>
      <c r="H105" s="66"/>
      <c r="I105" s="67">
        <f>SUM(I82:I103)</f>
        <v>0</v>
      </c>
      <c r="J105" s="66"/>
      <c r="K105" s="67">
        <f>SUM(K82:K103)</f>
        <v>0</v>
      </c>
    </row>
    <row r="106" spans="1:11" s="1" customFormat="1" ht="23.25" customHeight="1">
      <c r="A106" s="38" t="s">
        <v>123</v>
      </c>
      <c r="C106" s="24"/>
      <c r="D106" s="23"/>
      <c r="E106" s="39">
        <f>E80+E105</f>
        <v>0</v>
      </c>
      <c r="F106" s="33"/>
      <c r="G106" s="39">
        <f>G80+G105</f>
        <v>0</v>
      </c>
      <c r="H106" s="26"/>
      <c r="I106" s="39">
        <f>I80+I105</f>
        <v>0</v>
      </c>
      <c r="J106" s="27"/>
      <c r="K106" s="39">
        <f>K80+K105</f>
        <v>0</v>
      </c>
    </row>
    <row r="107" spans="1:11" s="1" customFormat="1" ht="23.25" customHeight="1">
      <c r="A107" s="38"/>
      <c r="C107" s="24"/>
      <c r="D107" s="23"/>
      <c r="E107" s="24"/>
      <c r="F107" s="33"/>
      <c r="G107" s="25"/>
      <c r="H107" s="26"/>
      <c r="I107" s="25"/>
      <c r="J107" s="27"/>
      <c r="K107" s="36"/>
    </row>
    <row r="108" spans="1:11" s="1" customFormat="1" ht="23.25" customHeight="1" thickBot="1">
      <c r="A108" s="38" t="s">
        <v>124</v>
      </c>
      <c r="C108" s="24"/>
      <c r="D108" s="23"/>
      <c r="E108" s="40">
        <f>E39+E106</f>
        <v>0</v>
      </c>
      <c r="F108" s="33"/>
      <c r="G108" s="40">
        <f>G39+G106</f>
        <v>0</v>
      </c>
      <c r="H108" s="26"/>
      <c r="I108" s="40">
        <f>I39+I106</f>
        <v>0</v>
      </c>
      <c r="J108" s="27"/>
      <c r="K108" s="40">
        <f>K39+K106</f>
        <v>0</v>
      </c>
    </row>
    <row r="109" spans="1:11" s="1" customFormat="1" ht="23.25" customHeight="1" thickTop="1">
      <c r="A109" s="38"/>
      <c r="C109" s="24"/>
      <c r="D109" s="23"/>
      <c r="E109" s="24"/>
      <c r="F109" s="33"/>
      <c r="G109" s="25"/>
      <c r="H109" s="26"/>
      <c r="I109" s="25"/>
      <c r="J109" s="27"/>
      <c r="K109" s="36"/>
    </row>
    <row r="110" spans="1:11" ht="23.25" customHeight="1">
      <c r="A110" s="9" t="s">
        <v>18</v>
      </c>
      <c r="C110" s="41"/>
      <c r="E110" s="42"/>
      <c r="G110" s="42"/>
      <c r="I110" s="42"/>
      <c r="J110" s="42"/>
      <c r="K110" s="42"/>
    </row>
    <row r="111" spans="1:11" s="1" customFormat="1" ht="23.25" customHeight="1">
      <c r="A111" s="4" t="s">
        <v>0</v>
      </c>
      <c r="I111" s="2"/>
      <c r="J111" s="2"/>
      <c r="K111" s="3"/>
    </row>
    <row r="112" spans="1:11" s="1" customFormat="1" ht="23.25" customHeight="1">
      <c r="A112" s="4" t="s">
        <v>232</v>
      </c>
      <c r="I112" s="2"/>
      <c r="J112" s="2"/>
      <c r="K112" s="3"/>
    </row>
    <row r="113" spans="1:11" s="1" customFormat="1" ht="23.25" customHeight="1">
      <c r="A113" s="4" t="s">
        <v>41</v>
      </c>
      <c r="I113" s="2"/>
      <c r="J113" s="2"/>
      <c r="K113" s="3"/>
    </row>
    <row r="114" spans="1:11" s="1" customFormat="1" ht="23.25" customHeight="1">
      <c r="C114" s="6"/>
      <c r="D114" s="7"/>
      <c r="E114" s="7"/>
      <c r="F114" s="7"/>
      <c r="G114" s="7"/>
      <c r="H114" s="7"/>
      <c r="I114" s="5"/>
      <c r="J114" s="7"/>
      <c r="K114" s="3" t="s">
        <v>1</v>
      </c>
    </row>
    <row r="115" spans="1:11" s="1" customFormat="1" ht="23.25" customHeight="1">
      <c r="C115" s="9"/>
      <c r="D115" s="10"/>
      <c r="E115" s="141"/>
      <c r="F115" s="141" t="s">
        <v>2</v>
      </c>
      <c r="G115" s="141"/>
      <c r="H115" s="11"/>
      <c r="I115" s="141"/>
      <c r="J115" s="141" t="s">
        <v>3</v>
      </c>
      <c r="K115" s="141"/>
    </row>
    <row r="116" spans="1:11" s="1" customFormat="1" ht="23.25" customHeight="1">
      <c r="C116" s="12" t="s">
        <v>4</v>
      </c>
      <c r="D116" s="13"/>
      <c r="E116" s="12">
        <v>2564</v>
      </c>
      <c r="F116" s="14"/>
      <c r="G116" s="12">
        <v>2563</v>
      </c>
      <c r="H116" s="15"/>
      <c r="I116" s="12">
        <v>2564</v>
      </c>
      <c r="J116" s="14"/>
      <c r="K116" s="12">
        <v>2563</v>
      </c>
    </row>
    <row r="117" spans="1:11" ht="23.25" customHeight="1">
      <c r="C117" s="12"/>
      <c r="D117" s="13"/>
      <c r="E117" s="12"/>
      <c r="F117" s="14"/>
      <c r="G117" s="138" t="s">
        <v>42</v>
      </c>
      <c r="H117" s="15"/>
      <c r="I117" s="12"/>
      <c r="J117" s="14"/>
      <c r="K117" s="138" t="s">
        <v>42</v>
      </c>
    </row>
    <row r="118" spans="1:11" ht="23.4">
      <c r="A118" s="16" t="s">
        <v>75</v>
      </c>
      <c r="C118" s="19"/>
      <c r="E118" s="42"/>
      <c r="G118" s="42"/>
      <c r="I118" s="42"/>
      <c r="J118" s="42"/>
      <c r="K118" s="42"/>
    </row>
    <row r="119" spans="1:11" thickBot="1">
      <c r="A119" s="9" t="s">
        <v>76</v>
      </c>
      <c r="C119" s="19"/>
      <c r="E119" s="59" t="s">
        <v>77</v>
      </c>
      <c r="G119" s="59" t="s">
        <v>78</v>
      </c>
      <c r="I119" s="60" t="s">
        <v>79</v>
      </c>
      <c r="J119" s="42"/>
      <c r="K119" s="60" t="s">
        <v>80</v>
      </c>
    </row>
    <row r="120" spans="1:11" thickTop="1">
      <c r="A120" s="9" t="s">
        <v>81</v>
      </c>
      <c r="C120" s="19"/>
      <c r="E120" s="42"/>
      <c r="G120" s="42"/>
      <c r="I120" s="42"/>
      <c r="J120" s="42"/>
      <c r="K120" s="42"/>
    </row>
    <row r="121" spans="1:11" thickBot="1">
      <c r="E121" s="43">
        <f>SUM(E119:E120)</f>
        <v>0</v>
      </c>
      <c r="F121" s="20"/>
      <c r="G121" s="43">
        <f>SUM(G119:G120)</f>
        <v>0</v>
      </c>
      <c r="H121" s="20"/>
      <c r="I121" s="20"/>
      <c r="J121" s="20"/>
      <c r="K121" s="20"/>
    </row>
    <row r="122" spans="1:11" s="1" customFormat="1" ht="23.25" customHeight="1" thickTop="1">
      <c r="A122" s="38" t="s">
        <v>125</v>
      </c>
      <c r="C122" s="27"/>
      <c r="D122" s="31"/>
      <c r="E122" s="27"/>
      <c r="F122" s="33"/>
      <c r="G122" s="34"/>
      <c r="H122" s="35"/>
      <c r="I122" s="34"/>
      <c r="J122" s="27"/>
      <c r="K122" s="36"/>
    </row>
    <row r="123" spans="1:11" s="1" customFormat="1" ht="23.25" customHeight="1" thickBot="1">
      <c r="A123" s="9" t="s">
        <v>76</v>
      </c>
      <c r="C123" s="27"/>
      <c r="D123" s="31"/>
      <c r="E123" s="27"/>
      <c r="F123" s="33"/>
      <c r="G123" s="34"/>
      <c r="H123" s="35"/>
      <c r="I123" s="95">
        <f>I108</f>
        <v>0</v>
      </c>
      <c r="J123" s="27"/>
      <c r="K123" s="95">
        <f>K108</f>
        <v>0</v>
      </c>
    </row>
    <row r="124" spans="1:11" s="1" customFormat="1" ht="23.25" customHeight="1" thickTop="1">
      <c r="A124" s="9" t="s">
        <v>81</v>
      </c>
      <c r="C124" s="27"/>
      <c r="D124" s="31"/>
      <c r="E124" s="27"/>
      <c r="F124" s="33"/>
      <c r="G124" s="37"/>
      <c r="H124" s="35"/>
      <c r="I124" s="34"/>
      <c r="J124" s="27"/>
      <c r="K124" s="34"/>
    </row>
    <row r="125" spans="1:11" s="1" customFormat="1" ht="23.25" customHeight="1" thickBot="1">
      <c r="A125" s="29"/>
      <c r="C125" s="27"/>
      <c r="D125" s="31"/>
      <c r="E125" s="53">
        <f>SUM(E123:E124)</f>
        <v>0</v>
      </c>
      <c r="F125" s="33"/>
      <c r="G125" s="53">
        <f>SUM(G123:G124)</f>
        <v>0</v>
      </c>
      <c r="H125" s="26"/>
      <c r="I125" s="25"/>
      <c r="J125" s="27"/>
      <c r="K125" s="25"/>
    </row>
    <row r="126" spans="1:11" thickTop="1">
      <c r="A126" s="16" t="s">
        <v>82</v>
      </c>
      <c r="C126" s="19"/>
      <c r="E126" s="42"/>
      <c r="G126" s="42"/>
      <c r="I126" s="42"/>
      <c r="J126" s="42"/>
      <c r="K126" s="42"/>
    </row>
    <row r="127" spans="1:11" ht="23.4">
      <c r="A127" s="17" t="s">
        <v>83</v>
      </c>
      <c r="B127" s="18"/>
      <c r="C127" s="19"/>
      <c r="E127" s="42"/>
      <c r="G127" s="42"/>
      <c r="H127" s="42"/>
      <c r="I127" s="42"/>
      <c r="J127" s="42"/>
      <c r="K127" s="42"/>
    </row>
    <row r="128" spans="1:11" thickBot="1">
      <c r="A128" s="17" t="s">
        <v>84</v>
      </c>
      <c r="B128" s="8"/>
      <c r="C128" s="19"/>
      <c r="E128" s="44"/>
      <c r="F128" s="45"/>
      <c r="G128" s="44"/>
      <c r="H128" s="45"/>
      <c r="I128" s="46"/>
      <c r="J128" s="47"/>
      <c r="K128" s="46"/>
    </row>
    <row r="129" spans="1:15" thickTop="1">
      <c r="A129" s="17" t="s">
        <v>85</v>
      </c>
      <c r="B129" s="8"/>
      <c r="C129" s="19"/>
    </row>
    <row r="130" spans="1:15" ht="23.25" customHeight="1" thickBot="1">
      <c r="A130" s="17" t="s">
        <v>84</v>
      </c>
      <c r="B130" s="8"/>
      <c r="E130" s="44"/>
      <c r="F130" s="45"/>
      <c r="G130" s="44"/>
      <c r="H130" s="45"/>
      <c r="I130" s="44"/>
      <c r="J130" s="47"/>
      <c r="K130" s="44"/>
    </row>
    <row r="131" spans="1:15" thickTop="1">
      <c r="A131" s="106" t="s">
        <v>86</v>
      </c>
      <c r="C131" s="19"/>
      <c r="E131" s="42"/>
      <c r="G131" s="42"/>
      <c r="I131" s="42"/>
      <c r="J131" s="42"/>
      <c r="K131" s="42"/>
    </row>
    <row r="132" spans="1:15" ht="23.4">
      <c r="A132" s="108" t="s">
        <v>87</v>
      </c>
      <c r="B132" s="18"/>
      <c r="C132" s="19"/>
      <c r="E132" s="42"/>
      <c r="G132" s="42"/>
      <c r="H132" s="42"/>
      <c r="I132" s="42"/>
      <c r="J132" s="42"/>
      <c r="K132" s="42"/>
    </row>
    <row r="133" spans="1:15" thickBot="1">
      <c r="A133" s="108" t="s">
        <v>88</v>
      </c>
      <c r="B133" s="8"/>
      <c r="C133" s="19"/>
      <c r="E133" s="44"/>
      <c r="F133" s="45"/>
      <c r="G133" s="44"/>
      <c r="H133" s="45"/>
      <c r="I133" s="46"/>
      <c r="J133" s="47"/>
      <c r="K133" s="46"/>
    </row>
    <row r="134" spans="1:15" thickTop="1">
      <c r="A134" s="108" t="s">
        <v>89</v>
      </c>
      <c r="B134" s="8"/>
      <c r="C134" s="19"/>
    </row>
    <row r="135" spans="1:15" ht="23.25" customHeight="1" thickBot="1">
      <c r="A135" s="108" t="s">
        <v>88</v>
      </c>
      <c r="B135" s="8"/>
      <c r="E135" s="44"/>
      <c r="F135" s="45"/>
      <c r="G135" s="44"/>
      <c r="H135" s="45"/>
      <c r="I135" s="44"/>
      <c r="J135" s="47"/>
      <c r="K135" s="44"/>
    </row>
    <row r="136" spans="1:15" ht="23.25" customHeight="1" thickTop="1">
      <c r="A136" s="17"/>
      <c r="B136" s="8"/>
      <c r="E136" s="42"/>
      <c r="G136" s="42"/>
      <c r="I136" s="42"/>
      <c r="J136" s="42"/>
      <c r="K136" s="42"/>
    </row>
    <row r="137" spans="1:15" s="1" customFormat="1" ht="23.25" customHeight="1">
      <c r="A137" s="9" t="s">
        <v>18</v>
      </c>
      <c r="I137" s="2"/>
      <c r="J137" s="2"/>
      <c r="K137" s="3"/>
    </row>
    <row r="138" spans="1:15" s="1" customFormat="1" ht="23.25" customHeight="1">
      <c r="A138" s="9"/>
      <c r="I138" s="2"/>
      <c r="J138" s="2"/>
      <c r="K138" s="3"/>
    </row>
    <row r="139" spans="1:15" s="1" customFormat="1" ht="23.25" customHeight="1">
      <c r="A139" s="57" t="s">
        <v>126</v>
      </c>
      <c r="I139" s="2"/>
      <c r="J139" s="2"/>
      <c r="K139" s="3"/>
    </row>
    <row r="140" spans="1:15" s="1" customFormat="1" ht="23.25" customHeight="1">
      <c r="A140" s="144" t="s">
        <v>127</v>
      </c>
      <c r="B140" s="98"/>
      <c r="C140" s="99"/>
      <c r="D140" s="100"/>
      <c r="E140" s="101"/>
      <c r="F140" s="102"/>
      <c r="G140" s="101"/>
      <c r="H140" s="103"/>
      <c r="I140" s="101"/>
      <c r="J140" s="99"/>
      <c r="K140" s="101"/>
    </row>
    <row r="141" spans="1:15" s="1" customFormat="1" ht="23.25" customHeight="1">
      <c r="A141" s="144" t="s">
        <v>128</v>
      </c>
      <c r="B141" s="98"/>
      <c r="C141" s="99"/>
      <c r="D141" s="100"/>
      <c r="E141" s="101"/>
      <c r="F141" s="102"/>
      <c r="G141" s="101"/>
      <c r="H141" s="103"/>
      <c r="I141" s="101"/>
      <c r="J141" s="99"/>
      <c r="K141" s="101"/>
    </row>
    <row r="142" spans="1:15" s="1" customFormat="1" ht="23.25" customHeight="1">
      <c r="A142" s="109" t="s">
        <v>129</v>
      </c>
      <c r="B142" s="110"/>
      <c r="C142" s="110"/>
      <c r="D142" s="110"/>
      <c r="E142" s="111"/>
      <c r="F142" s="110"/>
      <c r="G142" s="111"/>
      <c r="H142" s="110"/>
      <c r="I142" s="110"/>
      <c r="J142" s="110"/>
      <c r="K142" s="112"/>
      <c r="L142" s="64"/>
      <c r="M142" s="64"/>
      <c r="N142" s="64"/>
      <c r="O142" s="64"/>
    </row>
    <row r="143" spans="1:15" s="1" customFormat="1" ht="23.25" customHeight="1">
      <c r="A143" s="113" t="s">
        <v>130</v>
      </c>
      <c r="B143" s="71"/>
      <c r="C143" s="71"/>
      <c r="D143" s="71"/>
      <c r="E143" s="72"/>
      <c r="F143" s="71"/>
      <c r="G143" s="72"/>
      <c r="H143" s="71"/>
      <c r="I143" s="71"/>
      <c r="J143" s="71"/>
      <c r="K143" s="114"/>
      <c r="L143" s="64"/>
      <c r="M143" s="64"/>
      <c r="N143" s="64"/>
      <c r="O143" s="64"/>
    </row>
    <row r="144" spans="1:15" s="1" customFormat="1" ht="23.25" customHeight="1">
      <c r="A144" s="115" t="s">
        <v>91</v>
      </c>
      <c r="B144" s="81"/>
      <c r="C144" s="71"/>
      <c r="D144" s="71"/>
      <c r="E144" s="73"/>
      <c r="F144" s="71"/>
      <c r="G144" s="73"/>
      <c r="H144" s="74"/>
      <c r="I144" s="74"/>
      <c r="J144" s="73"/>
      <c r="K144" s="116"/>
      <c r="L144" s="64"/>
      <c r="M144" s="64"/>
      <c r="N144" s="64"/>
      <c r="O144" s="64"/>
    </row>
    <row r="145" spans="1:11" s="1" customFormat="1" ht="23.25" customHeight="1">
      <c r="A145" s="117" t="s">
        <v>92</v>
      </c>
      <c r="B145" s="81"/>
      <c r="C145" s="71"/>
      <c r="D145" s="71"/>
      <c r="E145" s="73"/>
      <c r="F145" s="71"/>
      <c r="G145" s="73"/>
      <c r="H145" s="74"/>
      <c r="I145" s="74"/>
      <c r="J145" s="73"/>
      <c r="K145" s="116"/>
    </row>
    <row r="146" spans="1:11" s="1" customFormat="1" ht="23.25" customHeight="1">
      <c r="A146" s="118" t="s">
        <v>93</v>
      </c>
      <c r="B146" s="81"/>
      <c r="C146" s="71"/>
      <c r="D146" s="71"/>
      <c r="E146" s="73"/>
      <c r="F146" s="71"/>
      <c r="G146" s="73"/>
      <c r="H146" s="74"/>
      <c r="I146" s="74"/>
      <c r="J146" s="73"/>
      <c r="K146" s="116"/>
    </row>
    <row r="147" spans="1:11" s="1" customFormat="1" ht="23.25" customHeight="1">
      <c r="A147" s="118" t="s">
        <v>131</v>
      </c>
      <c r="B147" s="81"/>
      <c r="C147" s="71"/>
      <c r="D147" s="71"/>
      <c r="E147" s="75"/>
      <c r="F147" s="71"/>
      <c r="G147" s="75"/>
      <c r="H147" s="75"/>
      <c r="I147" s="75"/>
      <c r="J147" s="75"/>
      <c r="K147" s="119"/>
    </row>
    <row r="148" spans="1:11" s="1" customFormat="1" ht="23.25" customHeight="1">
      <c r="A148" s="126" t="s">
        <v>93</v>
      </c>
      <c r="B148" s="81"/>
      <c r="C148" s="71"/>
      <c r="D148" s="71"/>
      <c r="E148" s="75"/>
      <c r="F148" s="71"/>
      <c r="G148" s="75"/>
      <c r="H148" s="75"/>
      <c r="I148" s="75"/>
      <c r="J148" s="75"/>
      <c r="K148" s="119"/>
    </row>
    <row r="149" spans="1:11" s="1" customFormat="1" ht="23.25" customHeight="1">
      <c r="A149" s="126" t="s">
        <v>95</v>
      </c>
      <c r="B149" s="81"/>
      <c r="C149" s="71"/>
      <c r="D149" s="71"/>
      <c r="E149" s="75"/>
      <c r="F149" s="71"/>
      <c r="G149" s="75"/>
      <c r="H149" s="75"/>
      <c r="I149" s="75"/>
      <c r="J149" s="75"/>
      <c r="K149" s="119"/>
    </row>
    <row r="150" spans="1:11" s="1" customFormat="1" ht="23.25" customHeight="1">
      <c r="A150" s="126" t="s">
        <v>234</v>
      </c>
      <c r="B150" s="81"/>
      <c r="C150" s="71"/>
      <c r="D150" s="71"/>
      <c r="E150" s="75"/>
      <c r="F150" s="71"/>
      <c r="G150" s="75"/>
      <c r="H150" s="75"/>
      <c r="I150" s="75"/>
      <c r="J150" s="75"/>
      <c r="K150" s="119"/>
    </row>
    <row r="151" spans="1:11" s="1" customFormat="1" ht="23.25" customHeight="1">
      <c r="A151" s="120" t="s">
        <v>96</v>
      </c>
      <c r="B151" s="81"/>
      <c r="C151" s="71"/>
      <c r="D151" s="71"/>
      <c r="E151" s="75"/>
      <c r="F151" s="71"/>
      <c r="G151" s="75"/>
      <c r="H151" s="75"/>
      <c r="I151" s="75"/>
      <c r="J151" s="75"/>
      <c r="K151" s="119"/>
    </row>
    <row r="152" spans="1:11" s="1" customFormat="1" ht="23.25" customHeight="1">
      <c r="A152" s="120" t="s">
        <v>97</v>
      </c>
      <c r="B152" s="81"/>
      <c r="C152" s="71"/>
      <c r="D152" s="71"/>
      <c r="E152" s="75"/>
      <c r="F152" s="71"/>
      <c r="G152" s="75"/>
      <c r="H152" s="75"/>
      <c r="I152" s="75"/>
      <c r="J152" s="75"/>
      <c r="K152" s="119"/>
    </row>
    <row r="153" spans="1:11" s="1" customFormat="1" ht="23.25" customHeight="1">
      <c r="A153" s="121" t="s">
        <v>99</v>
      </c>
      <c r="B153" s="81"/>
      <c r="C153" s="71"/>
      <c r="D153" s="71"/>
      <c r="E153" s="75"/>
      <c r="F153" s="71"/>
      <c r="G153" s="75"/>
      <c r="H153" s="75"/>
      <c r="I153" s="75"/>
      <c r="J153" s="75"/>
      <c r="K153" s="119"/>
    </row>
    <row r="154" spans="1:11" s="1" customFormat="1" ht="23.25" customHeight="1">
      <c r="A154" s="121" t="s">
        <v>100</v>
      </c>
      <c r="B154" s="81"/>
      <c r="C154" s="71"/>
      <c r="D154" s="71"/>
      <c r="E154" s="75"/>
      <c r="F154" s="71"/>
      <c r="G154" s="75"/>
      <c r="H154" s="75"/>
      <c r="I154" s="75"/>
      <c r="J154" s="75"/>
      <c r="K154" s="119"/>
    </row>
    <row r="155" spans="1:11" s="1" customFormat="1" ht="23.25" customHeight="1">
      <c r="A155" s="121" t="s">
        <v>132</v>
      </c>
      <c r="B155" s="81"/>
      <c r="C155" s="71"/>
      <c r="D155" s="71"/>
      <c r="E155" s="75"/>
      <c r="F155" s="71"/>
      <c r="G155" s="75"/>
      <c r="H155" s="75"/>
      <c r="I155" s="75"/>
      <c r="J155" s="75"/>
      <c r="K155" s="119"/>
    </row>
    <row r="156" spans="1:11" s="1" customFormat="1" ht="23.25" customHeight="1">
      <c r="A156" s="120" t="s">
        <v>102</v>
      </c>
      <c r="B156" s="81"/>
      <c r="C156" s="71"/>
      <c r="D156" s="71"/>
      <c r="E156" s="75"/>
      <c r="F156" s="71"/>
      <c r="G156" s="75"/>
      <c r="H156" s="75"/>
      <c r="I156" s="75"/>
      <c r="J156" s="75"/>
      <c r="K156" s="119"/>
    </row>
    <row r="157" spans="1:11" s="1" customFormat="1" ht="23.25" customHeight="1">
      <c r="A157" s="121" t="s">
        <v>102</v>
      </c>
      <c r="B157" s="81"/>
      <c r="C157" s="71"/>
      <c r="D157" s="71"/>
      <c r="E157" s="75"/>
      <c r="F157" s="71"/>
      <c r="G157" s="75"/>
      <c r="H157" s="75"/>
      <c r="I157" s="75"/>
      <c r="J157" s="75"/>
      <c r="K157" s="119"/>
    </row>
    <row r="158" spans="1:11" s="1" customFormat="1" ht="23.25" customHeight="1">
      <c r="A158" s="121" t="s">
        <v>133</v>
      </c>
      <c r="B158" s="81"/>
      <c r="C158" s="71"/>
      <c r="D158" s="71"/>
      <c r="E158" s="75"/>
      <c r="F158" s="71"/>
      <c r="G158" s="75"/>
      <c r="H158" s="75"/>
      <c r="I158" s="75"/>
      <c r="J158" s="75"/>
      <c r="K158" s="119"/>
    </row>
    <row r="159" spans="1:11" s="1" customFormat="1" ht="23.25" customHeight="1">
      <c r="A159" s="120" t="s">
        <v>104</v>
      </c>
      <c r="B159" s="81"/>
      <c r="C159" s="71"/>
      <c r="D159" s="71"/>
      <c r="E159" s="75"/>
      <c r="F159" s="71"/>
      <c r="G159" s="75"/>
      <c r="H159" s="75"/>
      <c r="I159" s="75"/>
      <c r="J159" s="75"/>
      <c r="K159" s="119"/>
    </row>
    <row r="160" spans="1:11" s="1" customFormat="1" ht="23.25" customHeight="1">
      <c r="A160" s="120" t="s">
        <v>134</v>
      </c>
      <c r="B160" s="81"/>
      <c r="C160" s="71"/>
      <c r="D160" s="71"/>
      <c r="E160" s="75"/>
      <c r="F160" s="71"/>
      <c r="G160" s="75"/>
      <c r="H160" s="75"/>
      <c r="I160" s="75"/>
      <c r="J160" s="75"/>
      <c r="K160" s="119"/>
    </row>
    <row r="161" spans="1:11" s="1" customFormat="1" ht="23.25" customHeight="1">
      <c r="A161" s="121" t="s">
        <v>104</v>
      </c>
      <c r="B161" s="81"/>
      <c r="C161" s="71"/>
      <c r="D161" s="71"/>
      <c r="E161" s="75"/>
      <c r="F161" s="71"/>
      <c r="G161" s="75"/>
      <c r="H161" s="75"/>
      <c r="I161" s="75"/>
      <c r="J161" s="75"/>
      <c r="K161" s="119"/>
    </row>
    <row r="162" spans="1:11" s="1" customFormat="1" ht="23.25" customHeight="1">
      <c r="A162" s="121" t="s">
        <v>135</v>
      </c>
      <c r="B162" s="81"/>
      <c r="C162" s="71"/>
      <c r="D162" s="71"/>
      <c r="E162" s="75"/>
      <c r="F162" s="71"/>
      <c r="G162" s="75"/>
      <c r="H162" s="75"/>
      <c r="I162" s="75"/>
      <c r="J162" s="75"/>
      <c r="K162" s="119"/>
    </row>
    <row r="163" spans="1:11" s="1" customFormat="1" ht="23.25" customHeight="1">
      <c r="A163" s="120" t="s">
        <v>107</v>
      </c>
      <c r="B163" s="81"/>
      <c r="C163" s="71"/>
      <c r="D163" s="71"/>
      <c r="E163" s="75"/>
      <c r="F163" s="71"/>
      <c r="G163" s="75"/>
      <c r="H163" s="75"/>
      <c r="I163" s="75"/>
      <c r="J163" s="75"/>
      <c r="K163" s="119"/>
    </row>
    <row r="164" spans="1:11" s="1" customFormat="1" ht="23.25" customHeight="1">
      <c r="A164" s="121" t="s">
        <v>107</v>
      </c>
      <c r="B164" s="81"/>
      <c r="C164" s="71"/>
      <c r="D164" s="71"/>
      <c r="E164" s="75"/>
      <c r="F164" s="71"/>
      <c r="G164" s="75"/>
      <c r="H164" s="75"/>
      <c r="I164" s="75"/>
      <c r="J164" s="75"/>
      <c r="K164" s="119"/>
    </row>
    <row r="165" spans="1:11" s="1" customFormat="1" ht="23.25" customHeight="1">
      <c r="A165" s="121" t="s">
        <v>133</v>
      </c>
      <c r="B165" s="81"/>
      <c r="C165" s="71"/>
      <c r="D165" s="71"/>
      <c r="E165" s="75"/>
      <c r="F165" s="71"/>
      <c r="G165" s="75"/>
      <c r="H165" s="75"/>
      <c r="I165" s="75"/>
      <c r="J165" s="75"/>
      <c r="K165" s="119"/>
    </row>
    <row r="166" spans="1:11" s="1" customFormat="1" ht="23.25" customHeight="1">
      <c r="A166" s="118" t="s">
        <v>108</v>
      </c>
      <c r="B166" s="81"/>
      <c r="C166" s="71"/>
      <c r="D166" s="71"/>
      <c r="E166" s="75"/>
      <c r="F166" s="71"/>
      <c r="G166" s="75"/>
      <c r="H166" s="75"/>
      <c r="I166" s="75"/>
      <c r="J166" s="75"/>
      <c r="K166" s="119"/>
    </row>
    <row r="167" spans="1:11" s="1" customFormat="1" ht="23.25" customHeight="1">
      <c r="A167" s="118" t="s">
        <v>136</v>
      </c>
      <c r="B167" s="81"/>
      <c r="C167" s="71"/>
      <c r="D167" s="71"/>
      <c r="E167" s="76"/>
      <c r="F167" s="71"/>
      <c r="G167" s="76"/>
      <c r="H167" s="75"/>
      <c r="I167" s="76"/>
      <c r="J167" s="75"/>
      <c r="K167" s="122"/>
    </row>
    <row r="168" spans="1:11" s="1" customFormat="1" ht="23.25" customHeight="1">
      <c r="A168" s="118" t="s">
        <v>137</v>
      </c>
      <c r="B168" s="82"/>
      <c r="C168" s="78"/>
      <c r="D168" s="71"/>
      <c r="E168" s="75"/>
      <c r="F168" s="71"/>
      <c r="G168" s="75"/>
      <c r="H168" s="75"/>
      <c r="I168" s="75"/>
      <c r="J168" s="75"/>
      <c r="K168" s="119"/>
    </row>
    <row r="169" spans="1:11" s="1" customFormat="1" ht="23.25" customHeight="1">
      <c r="A169" s="118"/>
      <c r="B169" s="81"/>
      <c r="C169" s="71"/>
      <c r="D169" s="71"/>
      <c r="E169" s="75"/>
      <c r="F169" s="71"/>
      <c r="G169" s="75"/>
      <c r="H169" s="75"/>
      <c r="I169" s="75"/>
      <c r="J169" s="75"/>
      <c r="K169" s="119"/>
    </row>
    <row r="170" spans="1:11" s="1" customFormat="1" ht="23.25" customHeight="1">
      <c r="A170" s="117" t="s">
        <v>109</v>
      </c>
      <c r="B170" s="81"/>
      <c r="C170" s="71"/>
      <c r="D170" s="71"/>
      <c r="E170" s="75"/>
      <c r="F170" s="71"/>
      <c r="G170" s="75"/>
      <c r="H170" s="75"/>
      <c r="I170" s="75"/>
      <c r="J170" s="75"/>
      <c r="K170" s="119"/>
    </row>
    <row r="171" spans="1:11" s="1" customFormat="1" ht="23.25" customHeight="1">
      <c r="A171" s="118" t="s">
        <v>110</v>
      </c>
      <c r="B171" s="81"/>
      <c r="C171" s="71"/>
      <c r="D171" s="71"/>
      <c r="E171" s="75"/>
      <c r="F171" s="71"/>
      <c r="G171" s="75"/>
      <c r="H171" s="75"/>
      <c r="I171" s="75"/>
      <c r="J171" s="75"/>
      <c r="K171" s="119"/>
    </row>
    <row r="172" spans="1:11" s="1" customFormat="1" ht="23.25" customHeight="1">
      <c r="A172" s="118" t="s">
        <v>138</v>
      </c>
      <c r="B172" s="81"/>
      <c r="C172" s="71"/>
      <c r="D172" s="71"/>
      <c r="E172" s="75"/>
      <c r="F172" s="71"/>
      <c r="G172" s="75"/>
      <c r="H172" s="75"/>
      <c r="I172" s="75"/>
      <c r="J172" s="75"/>
      <c r="K172" s="119"/>
    </row>
    <row r="173" spans="1:11" s="1" customFormat="1" ht="23.25" customHeight="1">
      <c r="A173" s="139" t="s">
        <v>112</v>
      </c>
      <c r="B173" s="81"/>
      <c r="C173" s="71"/>
      <c r="D173" s="71"/>
      <c r="E173" s="75"/>
      <c r="F173" s="71"/>
      <c r="G173" s="75"/>
      <c r="H173" s="75"/>
      <c r="I173" s="75"/>
      <c r="J173" s="75"/>
      <c r="K173" s="119"/>
    </row>
    <row r="174" spans="1:11" s="1" customFormat="1" ht="23.25" customHeight="1">
      <c r="A174" s="139" t="s">
        <v>113</v>
      </c>
      <c r="B174" s="81"/>
      <c r="C174" s="71"/>
      <c r="D174" s="71"/>
      <c r="E174" s="75"/>
      <c r="F174" s="71"/>
      <c r="G174" s="75"/>
      <c r="H174" s="75"/>
      <c r="I174" s="75"/>
      <c r="J174" s="75"/>
      <c r="K174" s="119"/>
    </row>
    <row r="175" spans="1:11" s="1" customFormat="1" ht="23.25" customHeight="1">
      <c r="A175" s="120" t="s">
        <v>114</v>
      </c>
      <c r="B175" s="81"/>
      <c r="C175" s="71"/>
      <c r="D175" s="71"/>
      <c r="E175" s="75"/>
      <c r="F175" s="71"/>
      <c r="G175" s="75"/>
      <c r="H175" s="75"/>
      <c r="I175" s="75"/>
      <c r="J175" s="75"/>
      <c r="K175" s="119"/>
    </row>
    <row r="176" spans="1:11" s="1" customFormat="1" ht="23.25" customHeight="1">
      <c r="A176" s="120" t="s">
        <v>115</v>
      </c>
      <c r="B176" s="81"/>
      <c r="C176" s="71"/>
      <c r="D176" s="71"/>
      <c r="E176" s="75"/>
      <c r="F176" s="71"/>
      <c r="G176" s="75"/>
      <c r="H176" s="75"/>
      <c r="I176" s="75"/>
      <c r="J176" s="75"/>
      <c r="K176" s="119"/>
    </row>
    <row r="177" spans="1:11" s="1" customFormat="1" ht="23.25" customHeight="1">
      <c r="A177" s="120" t="s">
        <v>116</v>
      </c>
      <c r="B177" s="81"/>
      <c r="C177" s="71"/>
      <c r="D177" s="71"/>
      <c r="E177" s="75"/>
      <c r="F177" s="71"/>
      <c r="G177" s="75"/>
      <c r="H177" s="75"/>
      <c r="I177" s="75"/>
      <c r="J177" s="75"/>
      <c r="K177" s="119"/>
    </row>
    <row r="178" spans="1:11" s="1" customFormat="1" ht="23.25" customHeight="1">
      <c r="A178" s="120" t="s">
        <v>139</v>
      </c>
      <c r="B178" s="81"/>
      <c r="C178" s="71"/>
      <c r="D178" s="71"/>
      <c r="E178" s="75"/>
      <c r="F178" s="71"/>
      <c r="G178" s="75"/>
      <c r="H178" s="75"/>
      <c r="I178" s="75"/>
      <c r="J178" s="75"/>
      <c r="K178" s="119"/>
    </row>
    <row r="179" spans="1:11" s="1" customFormat="1" ht="23.25" customHeight="1">
      <c r="A179" s="120" t="s">
        <v>118</v>
      </c>
      <c r="B179" s="81"/>
      <c r="C179" s="71"/>
      <c r="D179" s="71"/>
      <c r="E179" s="75"/>
      <c r="F179" s="71"/>
      <c r="G179" s="75"/>
      <c r="H179" s="75"/>
      <c r="I179" s="75"/>
      <c r="J179" s="75"/>
      <c r="K179" s="119"/>
    </row>
    <row r="180" spans="1:11" s="1" customFormat="1" ht="23.25" customHeight="1">
      <c r="A180" s="120" t="s">
        <v>119</v>
      </c>
      <c r="B180" s="81"/>
      <c r="C180" s="71"/>
      <c r="D180" s="71"/>
      <c r="E180" s="75"/>
      <c r="F180" s="71"/>
      <c r="G180" s="75"/>
      <c r="H180" s="75"/>
      <c r="I180" s="75"/>
      <c r="J180" s="75"/>
      <c r="K180" s="119"/>
    </row>
    <row r="181" spans="1:11" s="1" customFormat="1" ht="23.25" customHeight="1">
      <c r="A181" s="120" t="s">
        <v>120</v>
      </c>
      <c r="B181" s="81"/>
      <c r="C181" s="71"/>
      <c r="D181" s="71"/>
      <c r="E181" s="75"/>
      <c r="F181" s="71"/>
      <c r="G181" s="75"/>
      <c r="H181" s="75"/>
      <c r="I181" s="75"/>
      <c r="J181" s="75"/>
      <c r="K181" s="119"/>
    </row>
    <row r="182" spans="1:11" s="1" customFormat="1" ht="23.25" customHeight="1">
      <c r="A182" s="120" t="s">
        <v>121</v>
      </c>
      <c r="B182" s="81"/>
      <c r="C182" s="71"/>
      <c r="D182" s="71"/>
      <c r="E182" s="75"/>
      <c r="F182" s="71"/>
      <c r="G182" s="75"/>
      <c r="H182" s="75"/>
      <c r="I182" s="75"/>
      <c r="J182" s="75"/>
      <c r="K182" s="119"/>
    </row>
    <row r="183" spans="1:11" s="1" customFormat="1" ht="23.25" customHeight="1">
      <c r="A183" s="120" t="s">
        <v>122</v>
      </c>
      <c r="B183" s="81"/>
      <c r="C183" s="71"/>
      <c r="D183" s="71"/>
      <c r="E183" s="75"/>
      <c r="F183" s="71"/>
      <c r="G183" s="75"/>
      <c r="H183" s="75"/>
      <c r="I183" s="75"/>
      <c r="J183" s="75"/>
      <c r="K183" s="119"/>
    </row>
    <row r="184" spans="1:11" s="1" customFormat="1" ht="23.25" customHeight="1">
      <c r="A184" s="118" t="s">
        <v>108</v>
      </c>
      <c r="B184" s="81"/>
      <c r="C184" s="71"/>
      <c r="D184" s="71"/>
      <c r="E184" s="75"/>
      <c r="F184" s="71"/>
      <c r="G184" s="75"/>
      <c r="H184" s="75"/>
      <c r="I184" s="75"/>
      <c r="J184" s="75"/>
      <c r="K184" s="119"/>
    </row>
    <row r="185" spans="1:11" s="1" customFormat="1" ht="23.25" customHeight="1">
      <c r="A185" s="118" t="s">
        <v>136</v>
      </c>
      <c r="B185" s="81"/>
      <c r="C185" s="71"/>
      <c r="D185" s="71"/>
      <c r="E185" s="76"/>
      <c r="F185" s="71"/>
      <c r="G185" s="76"/>
      <c r="H185" s="75"/>
      <c r="I185" s="76"/>
      <c r="J185" s="75"/>
      <c r="K185" s="122"/>
    </row>
    <row r="186" spans="1:11" s="1" customFormat="1" ht="23.25" customHeight="1">
      <c r="A186" s="118" t="s">
        <v>140</v>
      </c>
      <c r="B186" s="81"/>
      <c r="C186" s="71"/>
      <c r="D186" s="71"/>
      <c r="E186" s="75"/>
      <c r="F186" s="71"/>
      <c r="G186" s="75"/>
      <c r="H186" s="75"/>
      <c r="I186" s="75"/>
      <c r="J186" s="75"/>
      <c r="K186" s="119"/>
    </row>
    <row r="187" spans="1:11" s="1" customFormat="1" ht="23.25" customHeight="1">
      <c r="A187" s="115" t="s">
        <v>141</v>
      </c>
      <c r="B187" s="81"/>
      <c r="C187" s="71"/>
      <c r="D187" s="71"/>
      <c r="E187" s="79"/>
      <c r="F187" s="71"/>
      <c r="G187" s="79"/>
      <c r="H187" s="80"/>
      <c r="I187" s="79"/>
      <c r="J187" s="80"/>
      <c r="K187" s="123"/>
    </row>
    <row r="188" spans="1:11" s="1" customFormat="1" ht="23.25" customHeight="1">
      <c r="A188" s="115"/>
      <c r="B188" s="81"/>
      <c r="C188" s="71"/>
      <c r="D188" s="71"/>
      <c r="E188" s="80"/>
      <c r="F188" s="71"/>
      <c r="G188" s="80"/>
      <c r="H188" s="80"/>
      <c r="I188" s="80"/>
      <c r="J188" s="80"/>
      <c r="K188" s="124"/>
    </row>
    <row r="189" spans="1:11" s="1" customFormat="1" ht="23.25" customHeight="1">
      <c r="A189" s="113" t="s">
        <v>142</v>
      </c>
      <c r="B189" s="81"/>
      <c r="C189" s="71"/>
      <c r="D189" s="71"/>
      <c r="E189" s="80"/>
      <c r="F189" s="71"/>
      <c r="G189" s="80"/>
      <c r="H189" s="80"/>
      <c r="I189" s="80"/>
      <c r="J189" s="80"/>
      <c r="K189" s="124"/>
    </row>
    <row r="190" spans="1:11" s="1" customFormat="1" ht="23.25" customHeight="1">
      <c r="A190" s="115" t="s">
        <v>91</v>
      </c>
      <c r="B190" s="81"/>
      <c r="C190" s="71"/>
      <c r="D190" s="71"/>
      <c r="E190" s="73"/>
      <c r="F190" s="71"/>
      <c r="G190" s="73"/>
      <c r="H190" s="74"/>
      <c r="I190" s="74"/>
      <c r="J190" s="73"/>
      <c r="K190" s="116"/>
    </row>
    <row r="191" spans="1:11" s="1" customFormat="1" ht="23.25" customHeight="1">
      <c r="A191" s="117" t="s">
        <v>92</v>
      </c>
      <c r="B191" s="81"/>
      <c r="C191" s="71"/>
      <c r="D191" s="71"/>
      <c r="E191" s="73"/>
      <c r="F191" s="71"/>
      <c r="G191" s="73"/>
      <c r="H191" s="74"/>
      <c r="I191" s="74"/>
      <c r="J191" s="73"/>
      <c r="K191" s="116"/>
    </row>
    <row r="192" spans="1:11" s="1" customFormat="1" ht="23.25" customHeight="1">
      <c r="A192" s="125" t="s">
        <v>93</v>
      </c>
      <c r="B192" s="81"/>
      <c r="C192" s="71"/>
      <c r="D192" s="71"/>
      <c r="E192" s="73"/>
      <c r="F192" s="71"/>
      <c r="G192" s="73"/>
      <c r="H192" s="74"/>
      <c r="I192" s="74"/>
      <c r="J192" s="73"/>
      <c r="K192" s="116"/>
    </row>
    <row r="193" spans="1:11" s="1" customFormat="1" ht="23.25" customHeight="1">
      <c r="A193" s="125" t="s">
        <v>131</v>
      </c>
      <c r="B193" s="81"/>
      <c r="C193" s="71"/>
      <c r="D193" s="71"/>
      <c r="E193" s="75"/>
      <c r="F193" s="71"/>
      <c r="G193" s="75"/>
      <c r="H193" s="75"/>
      <c r="I193" s="75"/>
      <c r="J193" s="75"/>
      <c r="K193" s="119"/>
    </row>
    <row r="194" spans="1:11" s="1" customFormat="1" ht="23.25" customHeight="1">
      <c r="A194" s="125" t="s">
        <v>136</v>
      </c>
      <c r="B194" s="81"/>
      <c r="C194" s="71"/>
      <c r="D194" s="71"/>
      <c r="E194" s="76"/>
      <c r="F194" s="71"/>
      <c r="G194" s="76"/>
      <c r="H194" s="75"/>
      <c r="I194" s="76"/>
      <c r="J194" s="75"/>
      <c r="K194" s="122"/>
    </row>
    <row r="195" spans="1:11" s="1" customFormat="1" ht="23.25" customHeight="1">
      <c r="A195" s="125"/>
      <c r="B195" s="81"/>
      <c r="C195" s="71"/>
      <c r="D195" s="71"/>
      <c r="E195" s="75"/>
      <c r="F195" s="71"/>
      <c r="G195" s="75"/>
      <c r="H195" s="75"/>
      <c r="I195" s="75"/>
      <c r="J195" s="75"/>
      <c r="K195" s="119"/>
    </row>
    <row r="196" spans="1:11" s="1" customFormat="1" ht="23.25" customHeight="1">
      <c r="A196" s="140" t="s">
        <v>93</v>
      </c>
      <c r="B196" s="81"/>
      <c r="C196" s="71"/>
      <c r="D196" s="71"/>
      <c r="E196" s="73"/>
      <c r="F196" s="71"/>
      <c r="G196" s="73"/>
      <c r="H196" s="74"/>
      <c r="I196" s="74"/>
      <c r="J196" s="73"/>
      <c r="K196" s="116"/>
    </row>
    <row r="197" spans="1:11" s="1" customFormat="1" ht="23.25" customHeight="1">
      <c r="A197" s="140" t="s">
        <v>95</v>
      </c>
      <c r="B197" s="81"/>
      <c r="C197" s="71"/>
      <c r="D197" s="71"/>
      <c r="E197" s="73"/>
      <c r="F197" s="71"/>
      <c r="G197" s="73"/>
      <c r="H197" s="74"/>
      <c r="I197" s="74"/>
      <c r="J197" s="73"/>
      <c r="K197" s="116"/>
    </row>
    <row r="198" spans="1:11" s="1" customFormat="1" ht="23.25" customHeight="1">
      <c r="A198" s="140" t="s">
        <v>234</v>
      </c>
      <c r="B198" s="81"/>
      <c r="C198" s="71"/>
      <c r="D198" s="71"/>
      <c r="E198" s="75"/>
      <c r="F198" s="71"/>
      <c r="G198" s="75"/>
      <c r="H198" s="75"/>
      <c r="I198" s="75"/>
      <c r="J198" s="75"/>
      <c r="K198" s="119"/>
    </row>
    <row r="199" spans="1:11" s="1" customFormat="1" ht="23.25" customHeight="1">
      <c r="A199" s="140" t="s">
        <v>136</v>
      </c>
      <c r="B199" s="81"/>
      <c r="C199" s="71"/>
      <c r="D199" s="71"/>
      <c r="E199" s="76"/>
      <c r="F199" s="71"/>
      <c r="G199" s="76"/>
      <c r="H199" s="75"/>
      <c r="I199" s="76"/>
      <c r="J199" s="75"/>
      <c r="K199" s="122"/>
    </row>
    <row r="200" spans="1:11" s="1" customFormat="1" ht="23.25" customHeight="1">
      <c r="A200" s="125"/>
      <c r="B200" s="81"/>
      <c r="C200" s="71"/>
      <c r="D200" s="71"/>
      <c r="E200" s="75"/>
      <c r="F200" s="71"/>
      <c r="G200" s="75"/>
      <c r="H200" s="75"/>
      <c r="I200" s="75"/>
      <c r="J200" s="75"/>
      <c r="K200" s="119"/>
    </row>
    <row r="201" spans="1:11" s="1" customFormat="1" ht="23.25" customHeight="1">
      <c r="A201" s="120" t="s">
        <v>96</v>
      </c>
      <c r="B201" s="81"/>
      <c r="C201" s="71"/>
      <c r="D201" s="71"/>
      <c r="E201" s="75"/>
      <c r="F201" s="71"/>
      <c r="G201" s="75"/>
      <c r="H201" s="75"/>
      <c r="I201" s="75"/>
      <c r="J201" s="75"/>
      <c r="K201" s="119"/>
    </row>
    <row r="202" spans="1:11" s="1" customFormat="1" ht="23.25" customHeight="1">
      <c r="A202" s="120" t="s">
        <v>97</v>
      </c>
      <c r="B202" s="81"/>
      <c r="C202" s="71"/>
      <c r="D202" s="71"/>
      <c r="E202" s="75"/>
      <c r="F202" s="71"/>
      <c r="G202" s="75"/>
      <c r="H202" s="75"/>
      <c r="I202" s="75"/>
      <c r="J202" s="75"/>
      <c r="K202" s="119"/>
    </row>
    <row r="203" spans="1:11" s="1" customFormat="1" ht="23.25" customHeight="1">
      <c r="A203" s="118" t="s">
        <v>136</v>
      </c>
      <c r="B203" s="81"/>
      <c r="C203" s="71"/>
      <c r="D203" s="71"/>
      <c r="E203" s="76"/>
      <c r="F203" s="71"/>
      <c r="G203" s="76"/>
      <c r="H203" s="75"/>
      <c r="I203" s="76"/>
      <c r="J203" s="75"/>
      <c r="K203" s="122"/>
    </row>
    <row r="204" spans="1:11" s="1" customFormat="1" ht="23.25" customHeight="1">
      <c r="A204" s="118"/>
      <c r="B204" s="81"/>
      <c r="C204" s="71"/>
      <c r="D204" s="71"/>
      <c r="E204" s="75"/>
      <c r="F204" s="71"/>
      <c r="G204" s="75"/>
      <c r="H204" s="75"/>
      <c r="I204" s="75"/>
      <c r="J204" s="75"/>
      <c r="K204" s="119"/>
    </row>
    <row r="205" spans="1:11" s="1" customFormat="1" ht="23.25" customHeight="1">
      <c r="A205" s="121" t="s">
        <v>99</v>
      </c>
      <c r="B205" s="81"/>
      <c r="C205" s="71"/>
      <c r="D205" s="71"/>
      <c r="E205" s="75"/>
      <c r="F205" s="71"/>
      <c r="G205" s="75"/>
      <c r="H205" s="75"/>
      <c r="I205" s="75"/>
      <c r="J205" s="75"/>
      <c r="K205" s="119"/>
    </row>
    <row r="206" spans="1:11" s="1" customFormat="1" ht="23.25" customHeight="1">
      <c r="A206" s="121" t="s">
        <v>100</v>
      </c>
      <c r="B206" s="81"/>
      <c r="C206" s="71"/>
      <c r="D206" s="71"/>
      <c r="E206" s="75"/>
      <c r="F206" s="71"/>
      <c r="G206" s="75"/>
      <c r="H206" s="75"/>
      <c r="I206" s="75"/>
      <c r="J206" s="75"/>
      <c r="K206" s="119"/>
    </row>
    <row r="207" spans="1:11" s="1" customFormat="1" ht="23.25" customHeight="1">
      <c r="A207" s="121" t="s">
        <v>132</v>
      </c>
      <c r="B207" s="81"/>
      <c r="C207" s="71"/>
      <c r="D207" s="71"/>
      <c r="E207" s="75"/>
      <c r="F207" s="71"/>
      <c r="G207" s="75"/>
      <c r="H207" s="75"/>
      <c r="I207" s="75"/>
      <c r="J207" s="75"/>
      <c r="K207" s="119"/>
    </row>
    <row r="208" spans="1:11" s="1" customFormat="1" ht="23.25" customHeight="1">
      <c r="A208" s="126" t="s">
        <v>136</v>
      </c>
      <c r="B208" s="81"/>
      <c r="C208" s="71"/>
      <c r="D208" s="71"/>
      <c r="E208" s="76"/>
      <c r="F208" s="71"/>
      <c r="G208" s="76"/>
      <c r="H208" s="75"/>
      <c r="I208" s="76"/>
      <c r="J208" s="75"/>
      <c r="K208" s="122"/>
    </row>
    <row r="209" spans="1:11" s="1" customFormat="1" ht="23.25" customHeight="1">
      <c r="A209" s="118"/>
      <c r="B209" s="81"/>
      <c r="C209" s="71"/>
      <c r="D209" s="71"/>
      <c r="E209" s="75"/>
      <c r="F209" s="71"/>
      <c r="G209" s="75"/>
      <c r="H209" s="75"/>
      <c r="I209" s="75"/>
      <c r="J209" s="75"/>
      <c r="K209" s="119"/>
    </row>
    <row r="210" spans="1:11" s="1" customFormat="1" ht="23.25" customHeight="1">
      <c r="A210" s="120" t="s">
        <v>102</v>
      </c>
      <c r="B210" s="81"/>
      <c r="C210" s="71"/>
      <c r="D210" s="71"/>
      <c r="E210" s="75"/>
      <c r="F210" s="71"/>
      <c r="G210" s="75"/>
      <c r="H210" s="75"/>
      <c r="I210" s="75"/>
      <c r="J210" s="75"/>
      <c r="K210" s="119"/>
    </row>
    <row r="211" spans="1:11" s="1" customFormat="1" ht="23.25" customHeight="1">
      <c r="A211" s="118" t="s">
        <v>136</v>
      </c>
      <c r="B211" s="81"/>
      <c r="C211" s="71"/>
      <c r="D211" s="71"/>
      <c r="E211" s="76"/>
      <c r="F211" s="71"/>
      <c r="G211" s="76"/>
      <c r="H211" s="75"/>
      <c r="I211" s="76"/>
      <c r="J211" s="75"/>
      <c r="K211" s="122"/>
    </row>
    <row r="212" spans="1:11" s="1" customFormat="1" ht="23.25" customHeight="1">
      <c r="A212" s="118"/>
      <c r="B212" s="81"/>
      <c r="C212" s="71"/>
      <c r="D212" s="71"/>
      <c r="E212" s="75"/>
      <c r="F212" s="71"/>
      <c r="G212" s="75"/>
      <c r="H212" s="75"/>
      <c r="I212" s="75"/>
      <c r="J212" s="75"/>
      <c r="K212" s="119"/>
    </row>
    <row r="213" spans="1:11" s="1" customFormat="1" ht="23.25" customHeight="1">
      <c r="A213" s="121" t="s">
        <v>102</v>
      </c>
      <c r="B213" s="81"/>
      <c r="C213" s="71"/>
      <c r="D213" s="71"/>
      <c r="E213" s="75"/>
      <c r="F213" s="71"/>
      <c r="G213" s="75"/>
      <c r="H213" s="75"/>
      <c r="I213" s="75"/>
      <c r="J213" s="75"/>
      <c r="K213" s="119"/>
    </row>
    <row r="214" spans="1:11" s="1" customFormat="1" ht="23.25" customHeight="1">
      <c r="A214" s="121" t="s">
        <v>133</v>
      </c>
      <c r="B214" s="81"/>
      <c r="C214" s="71"/>
      <c r="D214" s="71"/>
      <c r="E214" s="75"/>
      <c r="F214" s="71"/>
      <c r="G214" s="75"/>
      <c r="H214" s="75"/>
      <c r="I214" s="75"/>
      <c r="J214" s="75"/>
      <c r="K214" s="119"/>
    </row>
    <row r="215" spans="1:11" s="1" customFormat="1" ht="23.25" customHeight="1">
      <c r="A215" s="126" t="s">
        <v>136</v>
      </c>
      <c r="B215" s="81"/>
      <c r="C215" s="71"/>
      <c r="D215" s="71"/>
      <c r="E215" s="76"/>
      <c r="F215" s="71"/>
      <c r="G215" s="76"/>
      <c r="H215" s="75"/>
      <c r="I215" s="76"/>
      <c r="J215" s="75"/>
      <c r="K215" s="122"/>
    </row>
    <row r="216" spans="1:11" s="1" customFormat="1" ht="23.25" customHeight="1">
      <c r="A216" s="118"/>
      <c r="B216" s="81"/>
      <c r="C216" s="71"/>
      <c r="D216" s="71"/>
      <c r="E216" s="75"/>
      <c r="F216" s="71"/>
      <c r="G216" s="75"/>
      <c r="H216" s="75"/>
      <c r="I216" s="75"/>
      <c r="J216" s="75"/>
      <c r="K216" s="119"/>
    </row>
    <row r="217" spans="1:11" s="1" customFormat="1" ht="23.25" customHeight="1">
      <c r="A217" s="120" t="s">
        <v>104</v>
      </c>
      <c r="B217" s="81"/>
      <c r="C217" s="71"/>
      <c r="D217" s="71"/>
      <c r="E217" s="75"/>
      <c r="F217" s="71"/>
      <c r="G217" s="75"/>
      <c r="H217" s="75"/>
      <c r="I217" s="75"/>
      <c r="J217" s="75"/>
      <c r="K217" s="119"/>
    </row>
    <row r="218" spans="1:11" s="1" customFormat="1" ht="23.25" customHeight="1">
      <c r="A218" s="120" t="s">
        <v>134</v>
      </c>
      <c r="B218" s="81"/>
      <c r="C218" s="71"/>
      <c r="D218" s="71"/>
      <c r="E218" s="75"/>
      <c r="F218" s="71"/>
      <c r="G218" s="75"/>
      <c r="H218" s="75"/>
      <c r="I218" s="75"/>
      <c r="J218" s="75"/>
      <c r="K218" s="119"/>
    </row>
    <row r="219" spans="1:11" s="1" customFormat="1" ht="23.25" customHeight="1">
      <c r="A219" s="118" t="s">
        <v>136</v>
      </c>
      <c r="B219" s="81"/>
      <c r="C219" s="71"/>
      <c r="D219" s="71"/>
      <c r="E219" s="76"/>
      <c r="F219" s="71"/>
      <c r="G219" s="76"/>
      <c r="H219" s="75"/>
      <c r="I219" s="76"/>
      <c r="J219" s="75"/>
      <c r="K219" s="122"/>
    </row>
    <row r="220" spans="1:11" s="1" customFormat="1" ht="23.25" customHeight="1">
      <c r="A220" s="118"/>
      <c r="B220" s="81"/>
      <c r="C220" s="71"/>
      <c r="D220" s="71"/>
      <c r="E220" s="75"/>
      <c r="F220" s="71"/>
      <c r="G220" s="75"/>
      <c r="H220" s="75"/>
      <c r="I220" s="75"/>
      <c r="J220" s="75"/>
      <c r="K220" s="119"/>
    </row>
    <row r="221" spans="1:11" s="1" customFormat="1" ht="23.25" customHeight="1">
      <c r="A221" s="121" t="s">
        <v>104</v>
      </c>
      <c r="B221" s="81"/>
      <c r="C221" s="71"/>
      <c r="D221" s="71"/>
      <c r="E221" s="75"/>
      <c r="F221" s="71"/>
      <c r="G221" s="75"/>
      <c r="H221" s="75"/>
      <c r="I221" s="75"/>
      <c r="J221" s="75"/>
      <c r="K221" s="119"/>
    </row>
    <row r="222" spans="1:11" s="1" customFormat="1" ht="23.25" customHeight="1">
      <c r="A222" s="121" t="s">
        <v>135</v>
      </c>
      <c r="B222" s="81"/>
      <c r="C222" s="71"/>
      <c r="D222" s="71"/>
      <c r="E222" s="75"/>
      <c r="F222" s="71"/>
      <c r="G222" s="75"/>
      <c r="H222" s="75"/>
      <c r="I222" s="75"/>
      <c r="J222" s="75"/>
      <c r="K222" s="119"/>
    </row>
    <row r="223" spans="1:11" s="1" customFormat="1" ht="23.25" customHeight="1">
      <c r="A223" s="126" t="s">
        <v>136</v>
      </c>
      <c r="B223" s="81"/>
      <c r="C223" s="71"/>
      <c r="D223" s="71"/>
      <c r="E223" s="76"/>
      <c r="F223" s="71"/>
      <c r="G223" s="76"/>
      <c r="H223" s="75"/>
      <c r="I223" s="76"/>
      <c r="J223" s="75"/>
      <c r="K223" s="122"/>
    </row>
    <row r="224" spans="1:11" s="1" customFormat="1" ht="23.25" customHeight="1">
      <c r="A224" s="118"/>
      <c r="B224" s="81"/>
      <c r="C224" s="71"/>
      <c r="D224" s="71"/>
      <c r="E224" s="75"/>
      <c r="F224" s="71"/>
      <c r="G224" s="75"/>
      <c r="H224" s="75"/>
      <c r="I224" s="75"/>
      <c r="J224" s="75"/>
      <c r="K224" s="119"/>
    </row>
    <row r="225" spans="1:11" s="1" customFormat="1" ht="23.25" customHeight="1">
      <c r="A225" s="120" t="s">
        <v>107</v>
      </c>
      <c r="B225" s="81"/>
      <c r="C225" s="71"/>
      <c r="D225" s="71"/>
      <c r="E225" s="75"/>
      <c r="F225" s="71"/>
      <c r="G225" s="75"/>
      <c r="H225" s="75"/>
      <c r="I225" s="75"/>
      <c r="J225" s="75"/>
      <c r="K225" s="119"/>
    </row>
    <row r="226" spans="1:11" s="1" customFormat="1" ht="23.25" customHeight="1">
      <c r="A226" s="118" t="s">
        <v>136</v>
      </c>
      <c r="B226" s="81"/>
      <c r="C226" s="71"/>
      <c r="D226" s="71"/>
      <c r="E226" s="76"/>
      <c r="F226" s="71"/>
      <c r="G226" s="76"/>
      <c r="H226" s="75"/>
      <c r="I226" s="76"/>
      <c r="J226" s="75"/>
      <c r="K226" s="122"/>
    </row>
    <row r="227" spans="1:11" s="1" customFormat="1" ht="23.25" customHeight="1">
      <c r="A227" s="118"/>
      <c r="B227" s="81"/>
      <c r="C227" s="71"/>
      <c r="D227" s="71"/>
      <c r="E227" s="75"/>
      <c r="F227" s="71"/>
      <c r="G227" s="75"/>
      <c r="H227" s="75"/>
      <c r="I227" s="75"/>
      <c r="J227" s="75"/>
      <c r="K227" s="119"/>
    </row>
    <row r="228" spans="1:11" s="1" customFormat="1" ht="23.25" customHeight="1">
      <c r="A228" s="121" t="s">
        <v>107</v>
      </c>
      <c r="B228" s="81"/>
      <c r="C228" s="71"/>
      <c r="D228" s="71"/>
      <c r="E228" s="75"/>
      <c r="F228" s="71"/>
      <c r="G228" s="75"/>
      <c r="H228" s="75"/>
      <c r="I228" s="75"/>
      <c r="J228" s="75"/>
      <c r="K228" s="119"/>
    </row>
    <row r="229" spans="1:11" s="1" customFormat="1" ht="23.25" customHeight="1">
      <c r="A229" s="121" t="s">
        <v>133</v>
      </c>
      <c r="B229" s="81"/>
      <c r="C229" s="71"/>
      <c r="D229" s="71"/>
      <c r="E229" s="75"/>
      <c r="F229" s="71"/>
      <c r="G229" s="75"/>
      <c r="H229" s="75"/>
      <c r="I229" s="75"/>
      <c r="J229" s="75"/>
      <c r="K229" s="119"/>
    </row>
    <row r="230" spans="1:11" s="1" customFormat="1" ht="23.25" customHeight="1">
      <c r="A230" s="126" t="s">
        <v>136</v>
      </c>
      <c r="B230" s="81"/>
      <c r="C230" s="71"/>
      <c r="D230" s="71"/>
      <c r="E230" s="76"/>
      <c r="F230" s="71"/>
      <c r="G230" s="76"/>
      <c r="H230" s="75"/>
      <c r="I230" s="76"/>
      <c r="J230" s="75"/>
      <c r="K230" s="122"/>
    </row>
    <row r="231" spans="1:11" s="1" customFormat="1" ht="23.25" customHeight="1">
      <c r="A231" s="118"/>
      <c r="B231" s="81"/>
      <c r="C231" s="71"/>
      <c r="D231" s="71"/>
      <c r="E231" s="75"/>
      <c r="F231" s="71"/>
      <c r="G231" s="75"/>
      <c r="H231" s="75"/>
      <c r="I231" s="75"/>
      <c r="J231" s="75"/>
      <c r="K231" s="119"/>
    </row>
    <row r="232" spans="1:11" s="1" customFormat="1" ht="23.25" customHeight="1">
      <c r="A232" s="118" t="s">
        <v>108</v>
      </c>
      <c r="B232" s="81"/>
      <c r="C232" s="71"/>
      <c r="D232" s="71"/>
      <c r="E232" s="75"/>
      <c r="F232" s="71"/>
      <c r="G232" s="75"/>
      <c r="H232" s="75"/>
      <c r="I232" s="75"/>
      <c r="J232" s="75"/>
      <c r="K232" s="119"/>
    </row>
    <row r="233" spans="1:11" s="1" customFormat="1" ht="23.25" customHeight="1">
      <c r="A233" s="118" t="s">
        <v>136</v>
      </c>
      <c r="B233" s="81"/>
      <c r="C233" s="71"/>
      <c r="D233" s="71"/>
      <c r="E233" s="76"/>
      <c r="F233" s="71"/>
      <c r="G233" s="76"/>
      <c r="H233" s="75"/>
      <c r="I233" s="76"/>
      <c r="J233" s="75"/>
      <c r="K233" s="122"/>
    </row>
    <row r="234" spans="1:11" s="1" customFormat="1" ht="23.25" customHeight="1">
      <c r="A234" s="118"/>
      <c r="B234" s="81"/>
      <c r="C234" s="71"/>
      <c r="D234" s="71"/>
      <c r="E234" s="76"/>
      <c r="F234" s="71"/>
      <c r="G234" s="76"/>
      <c r="H234" s="75"/>
      <c r="I234" s="76"/>
      <c r="J234" s="75"/>
      <c r="K234" s="122"/>
    </row>
    <row r="235" spans="1:11" s="1" customFormat="1" ht="23.25" customHeight="1">
      <c r="A235" s="118" t="s">
        <v>137</v>
      </c>
      <c r="B235" s="82"/>
      <c r="C235" s="78"/>
      <c r="D235" s="71"/>
      <c r="E235" s="96"/>
      <c r="F235" s="88"/>
      <c r="G235" s="96"/>
      <c r="H235" s="89"/>
      <c r="I235" s="96"/>
      <c r="J235" s="89"/>
      <c r="K235" s="127"/>
    </row>
    <row r="236" spans="1:11" s="1" customFormat="1" ht="23.25" customHeight="1">
      <c r="A236" s="125"/>
      <c r="B236" s="81"/>
      <c r="C236" s="71"/>
      <c r="D236" s="71"/>
      <c r="E236" s="75"/>
      <c r="F236" s="71"/>
      <c r="G236" s="75"/>
      <c r="H236" s="75"/>
      <c r="I236" s="75"/>
      <c r="J236" s="75"/>
      <c r="K236" s="119"/>
    </row>
    <row r="237" spans="1:11" s="1" customFormat="1" ht="23.25" customHeight="1">
      <c r="A237" s="117" t="s">
        <v>109</v>
      </c>
      <c r="B237" s="81"/>
      <c r="C237" s="71"/>
      <c r="D237" s="71"/>
      <c r="E237" s="75"/>
      <c r="F237" s="71"/>
      <c r="G237" s="75"/>
      <c r="H237" s="75"/>
      <c r="I237" s="75"/>
      <c r="J237" s="75"/>
      <c r="K237" s="119"/>
    </row>
    <row r="238" spans="1:11" s="1" customFormat="1" ht="23.25" customHeight="1">
      <c r="A238" s="118" t="s">
        <v>110</v>
      </c>
      <c r="B238" s="81"/>
      <c r="C238" s="71"/>
      <c r="D238" s="71"/>
      <c r="E238" s="75"/>
      <c r="F238" s="71"/>
      <c r="G238" s="75"/>
      <c r="H238" s="75"/>
      <c r="I238" s="75"/>
      <c r="J238" s="75"/>
      <c r="K238" s="119"/>
    </row>
    <row r="239" spans="1:11" s="1" customFormat="1" ht="23.25" customHeight="1">
      <c r="A239" s="125" t="s">
        <v>136</v>
      </c>
      <c r="B239" s="81"/>
      <c r="C239" s="71"/>
      <c r="D239" s="71"/>
      <c r="E239" s="76"/>
      <c r="F239" s="71"/>
      <c r="G239" s="76"/>
      <c r="H239" s="75"/>
      <c r="I239" s="76"/>
      <c r="J239" s="75"/>
      <c r="K239" s="122"/>
    </row>
    <row r="240" spans="1:11" s="1" customFormat="1" ht="23.25" customHeight="1">
      <c r="A240" s="125"/>
      <c r="B240" s="81"/>
      <c r="C240" s="71"/>
      <c r="D240" s="71"/>
      <c r="E240" s="75"/>
      <c r="F240" s="71"/>
      <c r="G240" s="75"/>
      <c r="H240" s="75"/>
      <c r="I240" s="75"/>
      <c r="J240" s="75"/>
      <c r="K240" s="119"/>
    </row>
    <row r="241" spans="1:11" s="1" customFormat="1" ht="23.25" customHeight="1">
      <c r="A241" s="125" t="s">
        <v>138</v>
      </c>
      <c r="B241" s="81"/>
      <c r="C241" s="71"/>
      <c r="D241" s="71"/>
      <c r="E241" s="75"/>
      <c r="F241" s="71"/>
      <c r="G241" s="75"/>
      <c r="H241" s="75"/>
      <c r="I241" s="75"/>
      <c r="J241" s="75"/>
      <c r="K241" s="119"/>
    </row>
    <row r="242" spans="1:11" s="1" customFormat="1" ht="23.25" customHeight="1">
      <c r="A242" s="125" t="s">
        <v>136</v>
      </c>
      <c r="B242" s="81"/>
      <c r="C242" s="71"/>
      <c r="D242" s="71"/>
      <c r="E242" s="76"/>
      <c r="F242" s="71"/>
      <c r="G242" s="76"/>
      <c r="H242" s="75"/>
      <c r="I242" s="76"/>
      <c r="J242" s="75"/>
      <c r="K242" s="122"/>
    </row>
    <row r="243" spans="1:11" s="1" customFormat="1" ht="23.25" customHeight="1">
      <c r="A243" s="125"/>
      <c r="B243" s="81"/>
      <c r="C243" s="71"/>
      <c r="D243" s="71"/>
      <c r="E243" s="75"/>
      <c r="F243" s="71"/>
      <c r="G243" s="75"/>
      <c r="H243" s="75"/>
      <c r="I243" s="75"/>
      <c r="J243" s="75"/>
      <c r="K243" s="119"/>
    </row>
    <row r="244" spans="1:11" s="1" customFormat="1" ht="23.25" customHeight="1">
      <c r="A244" s="139" t="s">
        <v>112</v>
      </c>
      <c r="B244" s="81"/>
      <c r="C244" s="71"/>
      <c r="D244" s="71"/>
      <c r="E244" s="75"/>
      <c r="F244" s="71"/>
      <c r="G244" s="75"/>
      <c r="H244" s="75"/>
      <c r="I244" s="75"/>
      <c r="J244" s="75"/>
      <c r="K244" s="119"/>
    </row>
    <row r="245" spans="1:11" s="1" customFormat="1" ht="23.25" customHeight="1">
      <c r="A245" s="139" t="s">
        <v>113</v>
      </c>
      <c r="B245" s="81"/>
      <c r="C245" s="71"/>
      <c r="D245" s="71"/>
      <c r="E245" s="75"/>
      <c r="F245" s="71"/>
      <c r="G245" s="75"/>
      <c r="H245" s="75"/>
      <c r="I245" s="75"/>
      <c r="J245" s="75"/>
      <c r="K245" s="119"/>
    </row>
    <row r="246" spans="1:11" s="1" customFormat="1" ht="23.25" customHeight="1">
      <c r="A246" s="140" t="s">
        <v>136</v>
      </c>
      <c r="B246" s="81"/>
      <c r="C246" s="71"/>
      <c r="D246" s="71"/>
      <c r="E246" s="76"/>
      <c r="F246" s="71"/>
      <c r="G246" s="76"/>
      <c r="H246" s="75"/>
      <c r="I246" s="76"/>
      <c r="J246" s="75"/>
      <c r="K246" s="122"/>
    </row>
    <row r="247" spans="1:11" s="1" customFormat="1" ht="23.25" customHeight="1">
      <c r="A247" s="125"/>
      <c r="B247" s="81"/>
      <c r="C247" s="71"/>
      <c r="D247" s="71"/>
      <c r="E247" s="75"/>
      <c r="F247" s="71"/>
      <c r="G247" s="75"/>
      <c r="H247" s="75"/>
      <c r="I247" s="75"/>
      <c r="J247" s="75"/>
      <c r="K247" s="119"/>
    </row>
    <row r="248" spans="1:11" s="1" customFormat="1" ht="23.25" customHeight="1">
      <c r="A248" s="120" t="s">
        <v>114</v>
      </c>
      <c r="B248" s="81"/>
      <c r="C248" s="71"/>
      <c r="D248" s="71"/>
      <c r="E248" s="75"/>
      <c r="F248" s="71"/>
      <c r="G248" s="75"/>
      <c r="H248" s="75"/>
      <c r="I248" s="75"/>
      <c r="J248" s="75"/>
      <c r="K248" s="119"/>
    </row>
    <row r="249" spans="1:11" s="1" customFormat="1" ht="23.25" customHeight="1">
      <c r="A249" s="120" t="s">
        <v>115</v>
      </c>
      <c r="B249" s="81"/>
      <c r="C249" s="71"/>
      <c r="D249" s="71"/>
      <c r="E249" s="75"/>
      <c r="F249" s="71"/>
      <c r="G249" s="75"/>
      <c r="H249" s="75"/>
      <c r="I249" s="75"/>
      <c r="J249" s="75"/>
      <c r="K249" s="119"/>
    </row>
    <row r="250" spans="1:11" s="1" customFormat="1" ht="23.25" customHeight="1">
      <c r="A250" s="118" t="s">
        <v>136</v>
      </c>
      <c r="B250" s="81"/>
      <c r="C250" s="71"/>
      <c r="D250" s="71"/>
      <c r="E250" s="76"/>
      <c r="F250" s="71"/>
      <c r="G250" s="76"/>
      <c r="H250" s="75"/>
      <c r="I250" s="76"/>
      <c r="J250" s="75"/>
      <c r="K250" s="122"/>
    </row>
    <row r="251" spans="1:11" s="1" customFormat="1" ht="23.25" customHeight="1">
      <c r="A251" s="118"/>
      <c r="B251" s="81"/>
      <c r="C251" s="71"/>
      <c r="D251" s="71"/>
      <c r="E251" s="75"/>
      <c r="F251" s="71"/>
      <c r="G251" s="75"/>
      <c r="H251" s="75"/>
      <c r="I251" s="75"/>
      <c r="J251" s="75"/>
      <c r="K251" s="119"/>
    </row>
    <row r="252" spans="1:11" s="1" customFormat="1" ht="23.25" customHeight="1">
      <c r="A252" s="120" t="s">
        <v>116</v>
      </c>
      <c r="B252" s="81"/>
      <c r="C252" s="71"/>
      <c r="D252" s="71"/>
      <c r="E252" s="75"/>
      <c r="F252" s="71"/>
      <c r="G252" s="75"/>
      <c r="H252" s="75"/>
      <c r="I252" s="75"/>
      <c r="J252" s="75"/>
      <c r="K252" s="119"/>
    </row>
    <row r="253" spans="1:11" s="1" customFormat="1" ht="23.25" customHeight="1">
      <c r="A253" s="120" t="s">
        <v>139</v>
      </c>
      <c r="B253" s="81"/>
      <c r="C253" s="71"/>
      <c r="D253" s="71"/>
      <c r="E253" s="75"/>
      <c r="F253" s="71"/>
      <c r="G253" s="75"/>
      <c r="H253" s="75"/>
      <c r="I253" s="75"/>
      <c r="J253" s="75"/>
      <c r="K253" s="119"/>
    </row>
    <row r="254" spans="1:11" s="1" customFormat="1" ht="23.25" customHeight="1">
      <c r="A254" s="118" t="s">
        <v>136</v>
      </c>
      <c r="B254" s="81"/>
      <c r="C254" s="71"/>
      <c r="D254" s="71"/>
      <c r="E254" s="76"/>
      <c r="F254" s="71"/>
      <c r="G254" s="76"/>
      <c r="H254" s="75"/>
      <c r="I254" s="76"/>
      <c r="J254" s="75"/>
      <c r="K254" s="122"/>
    </row>
    <row r="255" spans="1:11" s="1" customFormat="1" ht="23.25" customHeight="1">
      <c r="A255" s="118"/>
      <c r="B255" s="81"/>
      <c r="C255" s="71"/>
      <c r="D255" s="71"/>
      <c r="E255" s="75"/>
      <c r="F255" s="71"/>
      <c r="G255" s="75"/>
      <c r="H255" s="75"/>
      <c r="I255" s="75"/>
      <c r="J255" s="75"/>
      <c r="K255" s="119"/>
    </row>
    <row r="256" spans="1:11" s="1" customFormat="1" ht="23.25" customHeight="1">
      <c r="A256" s="120" t="s">
        <v>118</v>
      </c>
      <c r="B256" s="81"/>
      <c r="C256" s="71"/>
      <c r="D256" s="71"/>
      <c r="E256" s="75"/>
      <c r="F256" s="71"/>
      <c r="G256" s="75"/>
      <c r="H256" s="75"/>
      <c r="I256" s="75"/>
      <c r="J256" s="75"/>
      <c r="K256" s="119"/>
    </row>
    <row r="257" spans="1:11" s="1" customFormat="1" ht="23.25" customHeight="1">
      <c r="A257" s="120" t="s">
        <v>119</v>
      </c>
      <c r="B257" s="81"/>
      <c r="C257" s="71"/>
      <c r="D257" s="71"/>
      <c r="E257" s="75"/>
      <c r="F257" s="71"/>
      <c r="G257" s="75"/>
      <c r="H257" s="75"/>
      <c r="I257" s="75"/>
      <c r="J257" s="75"/>
      <c r="K257" s="119"/>
    </row>
    <row r="258" spans="1:11" s="1" customFormat="1" ht="23.25" customHeight="1">
      <c r="A258" s="120" t="s">
        <v>120</v>
      </c>
      <c r="B258" s="81"/>
      <c r="C258" s="71"/>
      <c r="D258" s="71"/>
      <c r="E258" s="75"/>
      <c r="F258" s="71"/>
      <c r="G258" s="75"/>
      <c r="H258" s="75"/>
      <c r="I258" s="75"/>
      <c r="J258" s="75"/>
      <c r="K258" s="119"/>
    </row>
    <row r="259" spans="1:11" s="1" customFormat="1" ht="23.25" customHeight="1">
      <c r="A259" s="118" t="s">
        <v>136</v>
      </c>
      <c r="B259" s="81"/>
      <c r="C259" s="71"/>
      <c r="D259" s="71"/>
      <c r="E259" s="76"/>
      <c r="F259" s="71"/>
      <c r="G259" s="76"/>
      <c r="H259" s="75"/>
      <c r="I259" s="76"/>
      <c r="J259" s="75"/>
      <c r="K259" s="122"/>
    </row>
    <row r="260" spans="1:11" s="1" customFormat="1" ht="23.25" customHeight="1">
      <c r="A260" s="118"/>
      <c r="B260" s="81"/>
      <c r="C260" s="71"/>
      <c r="D260" s="71"/>
      <c r="E260" s="75"/>
      <c r="F260" s="71"/>
      <c r="G260" s="75"/>
      <c r="H260" s="75"/>
      <c r="I260" s="75"/>
      <c r="J260" s="75"/>
      <c r="K260" s="119"/>
    </row>
    <row r="261" spans="1:11" s="1" customFormat="1" ht="23.25" customHeight="1">
      <c r="A261" s="120" t="s">
        <v>121</v>
      </c>
      <c r="B261" s="81"/>
      <c r="C261" s="71"/>
      <c r="D261" s="71"/>
      <c r="E261" s="75"/>
      <c r="F261" s="71"/>
      <c r="G261" s="75"/>
      <c r="H261" s="75"/>
      <c r="I261" s="75"/>
      <c r="J261" s="75"/>
      <c r="K261" s="119"/>
    </row>
    <row r="262" spans="1:11" s="1" customFormat="1" ht="23.25" customHeight="1">
      <c r="A262" s="118" t="s">
        <v>136</v>
      </c>
      <c r="B262" s="81"/>
      <c r="C262" s="71"/>
      <c r="D262" s="71"/>
      <c r="E262" s="76"/>
      <c r="F262" s="71"/>
      <c r="G262" s="76"/>
      <c r="H262" s="75"/>
      <c r="I262" s="76"/>
      <c r="J262" s="75"/>
      <c r="K262" s="122"/>
    </row>
    <row r="263" spans="1:11" s="1" customFormat="1" ht="23.25" customHeight="1">
      <c r="A263" s="118"/>
      <c r="B263" s="81"/>
      <c r="C263" s="71"/>
      <c r="D263" s="71"/>
      <c r="E263" s="75"/>
      <c r="F263" s="71"/>
      <c r="G263" s="75"/>
      <c r="H263" s="75"/>
      <c r="I263" s="75"/>
      <c r="J263" s="75"/>
      <c r="K263" s="119"/>
    </row>
    <row r="264" spans="1:11" s="1" customFormat="1" ht="23.25" customHeight="1">
      <c r="A264" s="120" t="s">
        <v>122</v>
      </c>
      <c r="B264" s="81"/>
      <c r="C264" s="71"/>
      <c r="D264" s="71"/>
      <c r="E264" s="75"/>
      <c r="F264" s="71"/>
      <c r="G264" s="75"/>
      <c r="H264" s="75"/>
      <c r="I264" s="75"/>
      <c r="J264" s="75"/>
      <c r="K264" s="119"/>
    </row>
    <row r="265" spans="1:11" s="1" customFormat="1" ht="23.25" customHeight="1">
      <c r="A265" s="118" t="s">
        <v>136</v>
      </c>
      <c r="B265" s="81"/>
      <c r="C265" s="71"/>
      <c r="D265" s="71"/>
      <c r="E265" s="76"/>
      <c r="F265" s="71"/>
      <c r="G265" s="76"/>
      <c r="H265" s="75"/>
      <c r="I265" s="76"/>
      <c r="J265" s="75"/>
      <c r="K265" s="122"/>
    </row>
    <row r="266" spans="1:11" s="1" customFormat="1" ht="23.25" customHeight="1">
      <c r="A266" s="118"/>
      <c r="B266" s="81"/>
      <c r="C266" s="71"/>
      <c r="D266" s="71"/>
      <c r="E266" s="75"/>
      <c r="F266" s="71"/>
      <c r="G266" s="75"/>
      <c r="H266" s="75"/>
      <c r="I266" s="75"/>
      <c r="J266" s="75"/>
      <c r="K266" s="119"/>
    </row>
    <row r="267" spans="1:11" s="1" customFormat="1" ht="23.25" customHeight="1">
      <c r="A267" s="118" t="s">
        <v>108</v>
      </c>
      <c r="B267" s="81"/>
      <c r="C267" s="71"/>
      <c r="D267" s="71"/>
      <c r="E267" s="75"/>
      <c r="F267" s="71"/>
      <c r="G267" s="75"/>
      <c r="H267" s="75"/>
      <c r="I267" s="75"/>
      <c r="J267" s="75"/>
      <c r="K267" s="119"/>
    </row>
    <row r="268" spans="1:11" s="1" customFormat="1" ht="23.25" customHeight="1">
      <c r="A268" s="118" t="s">
        <v>136</v>
      </c>
      <c r="B268" s="81"/>
      <c r="C268" s="71"/>
      <c r="D268" s="71"/>
      <c r="E268" s="76"/>
      <c r="F268" s="71"/>
      <c r="G268" s="76"/>
      <c r="H268" s="75"/>
      <c r="I268" s="76"/>
      <c r="J268" s="75"/>
      <c r="K268" s="122"/>
    </row>
    <row r="269" spans="1:11" s="1" customFormat="1" ht="23.25" customHeight="1">
      <c r="A269" s="118"/>
      <c r="B269" s="81"/>
      <c r="C269" s="71"/>
      <c r="D269" s="71"/>
      <c r="E269" s="76"/>
      <c r="F269" s="71"/>
      <c r="G269" s="76"/>
      <c r="H269" s="75"/>
      <c r="I269" s="76"/>
      <c r="J269" s="75"/>
      <c r="K269" s="122"/>
    </row>
    <row r="270" spans="1:11" s="1" customFormat="1" ht="23.25" customHeight="1">
      <c r="A270" s="118" t="s">
        <v>140</v>
      </c>
      <c r="B270" s="82"/>
      <c r="C270" s="78"/>
      <c r="D270" s="71"/>
      <c r="E270" s="87"/>
      <c r="F270" s="88"/>
      <c r="G270" s="87"/>
      <c r="H270" s="89"/>
      <c r="I270" s="87"/>
      <c r="J270" s="89"/>
      <c r="K270" s="128"/>
    </row>
    <row r="271" spans="1:11" s="1" customFormat="1" ht="23.25" customHeight="1">
      <c r="A271" s="125"/>
      <c r="B271" s="82"/>
      <c r="C271" s="78"/>
      <c r="D271" s="71"/>
      <c r="E271" s="77"/>
      <c r="F271" s="78"/>
      <c r="G271" s="77"/>
      <c r="H271" s="77"/>
      <c r="I271" s="77"/>
      <c r="J271" s="77"/>
      <c r="K271" s="129"/>
    </row>
    <row r="272" spans="1:11" s="1" customFormat="1" ht="23.25" customHeight="1">
      <c r="A272" s="115" t="s">
        <v>141</v>
      </c>
      <c r="B272" s="81"/>
      <c r="C272" s="71"/>
      <c r="D272" s="71"/>
      <c r="E272" s="145"/>
      <c r="F272" s="71"/>
      <c r="G272" s="145"/>
      <c r="H272" s="80"/>
      <c r="I272" s="145"/>
      <c r="J272" s="80"/>
      <c r="K272" s="146"/>
    </row>
    <row r="273" spans="1:19" s="1" customFormat="1" ht="23.25" customHeight="1">
      <c r="A273" s="130"/>
      <c r="B273" s="131"/>
      <c r="C273" s="131"/>
      <c r="D273" s="131"/>
      <c r="E273" s="132"/>
      <c r="F273" s="131"/>
      <c r="G273" s="132"/>
      <c r="H273" s="131"/>
      <c r="I273" s="131"/>
      <c r="J273" s="131"/>
      <c r="K273" s="133"/>
    </row>
    <row r="274" spans="1:19" ht="23.4"/>
    <row r="275" spans="1:19" s="9" customFormat="1" ht="23.4">
      <c r="B275" s="10"/>
      <c r="D275" s="10"/>
      <c r="E275" s="10"/>
      <c r="F275" s="10"/>
      <c r="G275" s="10"/>
      <c r="H275" s="10"/>
      <c r="I275" s="10"/>
      <c r="J275" s="10"/>
      <c r="K275" s="10"/>
      <c r="L275" s="10"/>
      <c r="M275" s="10"/>
      <c r="N275" s="10"/>
      <c r="O275" s="10"/>
      <c r="P275" s="10"/>
      <c r="Q275" s="10"/>
      <c r="R275" s="10"/>
      <c r="S275" s="10"/>
    </row>
    <row r="276" spans="1:19" s="9" customFormat="1" ht="23.4">
      <c r="B276" s="10"/>
      <c r="D276" s="10"/>
      <c r="E276" s="10"/>
      <c r="F276" s="10"/>
      <c r="G276" s="10"/>
      <c r="H276" s="10"/>
      <c r="I276" s="10"/>
      <c r="J276" s="10"/>
      <c r="K276" s="10"/>
      <c r="L276" s="10"/>
      <c r="M276" s="10"/>
      <c r="N276" s="10"/>
      <c r="O276" s="10"/>
      <c r="P276" s="10"/>
      <c r="Q276" s="10"/>
      <c r="R276" s="10"/>
      <c r="S276" s="10"/>
    </row>
    <row r="277" spans="1:19" s="9" customFormat="1" ht="23.4">
      <c r="B277" s="10"/>
      <c r="D277" s="10"/>
      <c r="E277" s="10"/>
      <c r="F277" s="10"/>
      <c r="G277" s="10"/>
      <c r="H277" s="10"/>
      <c r="I277" s="10"/>
      <c r="J277" s="10"/>
      <c r="K277" s="10"/>
      <c r="L277" s="10"/>
      <c r="M277" s="10"/>
      <c r="N277" s="10"/>
      <c r="O277" s="10"/>
      <c r="P277" s="10"/>
      <c r="Q277" s="10"/>
      <c r="R277" s="10"/>
      <c r="S277" s="10"/>
    </row>
    <row r="278" spans="1:19" s="9" customFormat="1" ht="23.4">
      <c r="B278" s="10"/>
      <c r="D278" s="10"/>
      <c r="E278" s="10"/>
      <c r="F278" s="10"/>
      <c r="G278" s="10"/>
      <c r="H278" s="10"/>
      <c r="I278" s="10"/>
      <c r="J278" s="10"/>
      <c r="K278" s="10"/>
      <c r="L278" s="10"/>
      <c r="M278" s="10"/>
      <c r="N278" s="10"/>
      <c r="O278" s="10"/>
      <c r="P278" s="10"/>
      <c r="Q278" s="10"/>
      <c r="R278" s="10"/>
      <c r="S278" s="10"/>
    </row>
    <row r="279" spans="1:19" s="9" customFormat="1" ht="23.4">
      <c r="B279" s="10"/>
      <c r="D279" s="10"/>
      <c r="E279" s="10"/>
      <c r="F279" s="10"/>
      <c r="G279" s="10"/>
      <c r="H279" s="10"/>
      <c r="I279" s="10"/>
      <c r="J279" s="10"/>
      <c r="K279" s="10"/>
      <c r="L279" s="10"/>
      <c r="M279" s="10"/>
      <c r="N279" s="10"/>
      <c r="O279" s="10"/>
      <c r="P279" s="10"/>
      <c r="Q279" s="10"/>
      <c r="R279" s="10"/>
      <c r="S279" s="10"/>
    </row>
    <row r="280" spans="1:19" s="9" customFormat="1" ht="23.4">
      <c r="B280" s="10"/>
      <c r="D280" s="10"/>
      <c r="E280" s="10"/>
      <c r="F280" s="10"/>
      <c r="G280" s="10"/>
      <c r="H280" s="10"/>
      <c r="I280" s="10"/>
      <c r="J280" s="10"/>
      <c r="K280" s="10"/>
      <c r="L280" s="10"/>
      <c r="M280" s="10"/>
      <c r="N280" s="10"/>
      <c r="O280" s="10"/>
      <c r="P280" s="10"/>
      <c r="Q280" s="10"/>
      <c r="R280" s="10"/>
      <c r="S280" s="10"/>
    </row>
    <row r="281" spans="1:19" s="9" customFormat="1" ht="23.4">
      <c r="B281" s="10"/>
      <c r="D281" s="10"/>
      <c r="E281" s="10"/>
      <c r="F281" s="10"/>
      <c r="G281" s="10"/>
      <c r="H281" s="10"/>
      <c r="I281" s="10"/>
      <c r="J281" s="10"/>
      <c r="K281" s="10"/>
      <c r="L281" s="10"/>
      <c r="M281" s="10"/>
      <c r="N281" s="10"/>
      <c r="O281" s="10"/>
      <c r="P281" s="10"/>
      <c r="Q281" s="10"/>
      <c r="R281" s="10"/>
      <c r="S281" s="10"/>
    </row>
    <row r="282" spans="1:19" s="9" customFormat="1" ht="23.4">
      <c r="B282" s="10"/>
      <c r="D282" s="10"/>
      <c r="E282" s="10"/>
      <c r="F282" s="10"/>
      <c r="G282" s="10"/>
      <c r="H282" s="10"/>
      <c r="I282" s="10"/>
      <c r="J282" s="10"/>
      <c r="K282" s="10"/>
      <c r="L282" s="10"/>
      <c r="M282" s="10"/>
      <c r="N282" s="10"/>
      <c r="O282" s="10"/>
      <c r="P282" s="10"/>
      <c r="Q282" s="10"/>
      <c r="R282" s="10"/>
      <c r="S282" s="10"/>
    </row>
    <row r="283" spans="1:19" s="9" customFormat="1" ht="23.4">
      <c r="B283" s="10"/>
      <c r="D283" s="10"/>
      <c r="E283" s="10"/>
      <c r="F283" s="10"/>
      <c r="G283" s="10"/>
      <c r="H283" s="10"/>
      <c r="I283" s="10"/>
      <c r="J283" s="10"/>
      <c r="K283" s="10"/>
      <c r="L283" s="10"/>
      <c r="M283" s="10"/>
      <c r="N283" s="10"/>
      <c r="O283" s="10"/>
      <c r="P283" s="10"/>
      <c r="Q283" s="10"/>
      <c r="R283" s="10"/>
      <c r="S283" s="10"/>
    </row>
    <row r="284" spans="1:19" s="9" customFormat="1" ht="23.4">
      <c r="B284" s="10"/>
      <c r="D284" s="10"/>
      <c r="E284" s="10"/>
      <c r="F284" s="10"/>
      <c r="G284" s="10"/>
      <c r="H284" s="10"/>
      <c r="I284" s="10"/>
      <c r="J284" s="10"/>
      <c r="K284" s="10"/>
      <c r="L284" s="10"/>
      <c r="M284" s="10"/>
      <c r="N284" s="10"/>
      <c r="O284" s="10"/>
      <c r="P284" s="10"/>
      <c r="Q284" s="10"/>
      <c r="R284" s="10"/>
      <c r="S284" s="10"/>
    </row>
    <row r="285" spans="1:19" s="9" customFormat="1" ht="23.4">
      <c r="B285" s="10"/>
      <c r="D285" s="10"/>
      <c r="E285" s="10"/>
      <c r="F285" s="10"/>
      <c r="G285" s="10"/>
      <c r="H285" s="10"/>
      <c r="I285" s="10"/>
      <c r="J285" s="10"/>
      <c r="K285" s="10"/>
      <c r="L285" s="10"/>
      <c r="M285" s="10"/>
      <c r="N285" s="10"/>
      <c r="O285" s="10"/>
      <c r="P285" s="10"/>
      <c r="Q285" s="10"/>
      <c r="R285" s="10"/>
      <c r="S285" s="10"/>
    </row>
    <row r="286" spans="1:19" s="9" customFormat="1" ht="23.4">
      <c r="B286" s="10"/>
      <c r="D286" s="10"/>
      <c r="E286" s="10"/>
      <c r="F286" s="10"/>
      <c r="G286" s="10"/>
      <c r="H286" s="10"/>
      <c r="I286" s="10"/>
      <c r="J286" s="10"/>
      <c r="K286" s="10"/>
      <c r="L286" s="10"/>
      <c r="M286" s="10"/>
      <c r="N286" s="10"/>
      <c r="O286" s="10"/>
      <c r="P286" s="10"/>
      <c r="Q286" s="10"/>
      <c r="R286" s="10"/>
      <c r="S286" s="10"/>
    </row>
    <row r="287" spans="1:19" s="9" customFormat="1" ht="23.4">
      <c r="B287" s="10"/>
      <c r="D287" s="10"/>
      <c r="E287" s="10"/>
      <c r="F287" s="10"/>
      <c r="G287" s="10"/>
      <c r="H287" s="10"/>
      <c r="I287" s="10"/>
      <c r="J287" s="10"/>
      <c r="K287" s="10"/>
      <c r="L287" s="10"/>
      <c r="M287" s="10"/>
      <c r="N287" s="10"/>
      <c r="O287" s="10"/>
      <c r="P287" s="10"/>
      <c r="Q287" s="10"/>
      <c r="R287" s="10"/>
      <c r="S287" s="10"/>
    </row>
    <row r="288" spans="1:19" s="9" customFormat="1" ht="23.4">
      <c r="B288" s="10"/>
      <c r="D288" s="10"/>
      <c r="E288" s="10"/>
      <c r="F288" s="10"/>
      <c r="G288" s="10"/>
      <c r="H288" s="10"/>
      <c r="I288" s="10"/>
      <c r="J288" s="10"/>
      <c r="K288" s="10"/>
      <c r="L288" s="10"/>
      <c r="M288" s="10"/>
      <c r="N288" s="10"/>
      <c r="O288" s="10"/>
      <c r="P288" s="10"/>
      <c r="Q288" s="10"/>
      <c r="R288" s="10"/>
      <c r="S288" s="10"/>
    </row>
    <row r="289" spans="2:19" s="9" customFormat="1" ht="23.4">
      <c r="B289" s="10"/>
      <c r="D289" s="10"/>
      <c r="E289" s="10"/>
      <c r="F289" s="10"/>
      <c r="G289" s="10"/>
      <c r="H289" s="10"/>
      <c r="I289" s="10"/>
      <c r="J289" s="10"/>
      <c r="K289" s="10"/>
      <c r="L289" s="10"/>
      <c r="M289" s="10"/>
      <c r="N289" s="10"/>
      <c r="O289" s="10"/>
      <c r="P289" s="10"/>
      <c r="Q289" s="10"/>
      <c r="R289" s="10"/>
      <c r="S289" s="10"/>
    </row>
    <row r="290" spans="2:19" s="9" customFormat="1" ht="23.4">
      <c r="B290" s="10"/>
      <c r="D290" s="10"/>
      <c r="E290" s="10"/>
      <c r="F290" s="10"/>
      <c r="G290" s="10"/>
      <c r="H290" s="10"/>
      <c r="I290" s="10"/>
      <c r="J290" s="10"/>
      <c r="K290" s="10"/>
      <c r="L290" s="10"/>
      <c r="M290" s="10"/>
      <c r="N290" s="10"/>
      <c r="O290" s="10"/>
      <c r="P290" s="10"/>
      <c r="Q290" s="10"/>
      <c r="R290" s="10"/>
      <c r="S290" s="10"/>
    </row>
    <row r="291" spans="2:19" s="9" customFormat="1" ht="23.4">
      <c r="B291" s="10"/>
      <c r="D291" s="10"/>
      <c r="E291" s="10"/>
      <c r="F291" s="10"/>
      <c r="G291" s="10"/>
      <c r="H291" s="10"/>
      <c r="I291" s="10"/>
      <c r="J291" s="10"/>
      <c r="K291" s="10"/>
      <c r="L291" s="10"/>
      <c r="M291" s="10"/>
      <c r="N291" s="10"/>
      <c r="O291" s="10"/>
      <c r="P291" s="10"/>
      <c r="Q291" s="10"/>
      <c r="R291" s="10"/>
      <c r="S291" s="10"/>
    </row>
    <row r="292" spans="2:19" s="9" customFormat="1" ht="23.4">
      <c r="B292" s="10"/>
      <c r="D292" s="10"/>
      <c r="E292" s="10"/>
      <c r="F292" s="10"/>
      <c r="G292" s="10"/>
      <c r="H292" s="10"/>
      <c r="I292" s="10"/>
      <c r="J292" s="10"/>
      <c r="K292" s="10"/>
      <c r="L292" s="10"/>
      <c r="M292" s="10"/>
      <c r="N292" s="10"/>
      <c r="O292" s="10"/>
      <c r="P292" s="10"/>
      <c r="Q292" s="10"/>
      <c r="R292" s="10"/>
      <c r="S292" s="10"/>
    </row>
    <row r="293" spans="2:19" s="9" customFormat="1" ht="23.4">
      <c r="B293" s="10"/>
      <c r="D293" s="10"/>
      <c r="E293" s="10"/>
      <c r="F293" s="10"/>
      <c r="G293" s="10"/>
      <c r="H293" s="10"/>
      <c r="I293" s="10"/>
      <c r="J293" s="10"/>
      <c r="K293" s="10"/>
      <c r="L293" s="10"/>
      <c r="M293" s="10"/>
      <c r="N293" s="10"/>
      <c r="O293" s="10"/>
      <c r="P293" s="10"/>
      <c r="Q293" s="10"/>
      <c r="R293" s="10"/>
      <c r="S293" s="10"/>
    </row>
    <row r="294" spans="2:19" s="9" customFormat="1" ht="23.4">
      <c r="B294" s="10"/>
      <c r="D294" s="10"/>
      <c r="E294" s="10"/>
      <c r="F294" s="10"/>
      <c r="G294" s="10"/>
      <c r="H294" s="10"/>
      <c r="I294" s="10"/>
      <c r="J294" s="10"/>
      <c r="K294" s="10"/>
      <c r="L294" s="10"/>
      <c r="M294" s="10"/>
      <c r="N294" s="10"/>
      <c r="O294" s="10"/>
      <c r="P294" s="10"/>
      <c r="Q294" s="10"/>
      <c r="R294" s="10"/>
      <c r="S294" s="10"/>
    </row>
    <row r="295" spans="2:19" s="9" customFormat="1" ht="23.4">
      <c r="B295" s="10"/>
      <c r="D295" s="10"/>
      <c r="E295" s="10"/>
      <c r="F295" s="10"/>
      <c r="G295" s="10"/>
      <c r="H295" s="10"/>
      <c r="I295" s="10"/>
      <c r="J295" s="10"/>
      <c r="K295" s="10"/>
      <c r="L295" s="10"/>
      <c r="M295" s="10"/>
      <c r="N295" s="10"/>
      <c r="O295" s="10"/>
      <c r="P295" s="10"/>
      <c r="Q295" s="10"/>
      <c r="R295" s="10"/>
      <c r="S295" s="10"/>
    </row>
    <row r="296" spans="2:19" s="9" customFormat="1" ht="23.4">
      <c r="B296" s="10"/>
      <c r="D296" s="10"/>
      <c r="E296" s="10"/>
      <c r="F296" s="10"/>
      <c r="G296" s="10"/>
      <c r="H296" s="10"/>
      <c r="I296" s="10"/>
      <c r="J296" s="10"/>
      <c r="K296" s="10"/>
      <c r="L296" s="10"/>
      <c r="M296" s="10"/>
      <c r="N296" s="10"/>
      <c r="O296" s="10"/>
      <c r="P296" s="10"/>
      <c r="Q296" s="10"/>
      <c r="R296" s="10"/>
      <c r="S296" s="10"/>
    </row>
    <row r="297" spans="2:19" s="9" customFormat="1" ht="23.4">
      <c r="B297" s="10"/>
      <c r="D297" s="10"/>
      <c r="E297" s="10"/>
      <c r="F297" s="10"/>
      <c r="G297" s="10"/>
      <c r="H297" s="10"/>
      <c r="I297" s="10"/>
      <c r="J297" s="10"/>
      <c r="K297" s="10"/>
      <c r="L297" s="10"/>
      <c r="M297" s="10"/>
      <c r="N297" s="10"/>
      <c r="O297" s="10"/>
      <c r="P297" s="10"/>
      <c r="Q297" s="10"/>
      <c r="R297" s="10"/>
      <c r="S297" s="10"/>
    </row>
    <row r="298" spans="2:19" s="9" customFormat="1" ht="23.4">
      <c r="B298" s="10"/>
      <c r="D298" s="10"/>
      <c r="E298" s="10"/>
      <c r="F298" s="10"/>
      <c r="G298" s="10"/>
      <c r="H298" s="10"/>
      <c r="I298" s="10"/>
      <c r="J298" s="10"/>
      <c r="K298" s="10"/>
      <c r="L298" s="10"/>
      <c r="M298" s="10"/>
      <c r="N298" s="10"/>
      <c r="O298" s="10"/>
      <c r="P298" s="10"/>
      <c r="Q298" s="10"/>
      <c r="R298" s="10"/>
      <c r="S298" s="10"/>
    </row>
    <row r="299" spans="2:19" s="9" customFormat="1" ht="23.4">
      <c r="B299" s="10"/>
      <c r="D299" s="10"/>
      <c r="E299" s="10"/>
      <c r="F299" s="10"/>
      <c r="G299" s="10"/>
      <c r="H299" s="10"/>
      <c r="I299" s="10"/>
      <c r="J299" s="10"/>
      <c r="K299" s="10"/>
      <c r="L299" s="10"/>
      <c r="M299" s="10"/>
      <c r="N299" s="10"/>
      <c r="O299" s="10"/>
      <c r="P299" s="10"/>
      <c r="Q299" s="10"/>
      <c r="R299" s="10"/>
      <c r="S299" s="10"/>
    </row>
    <row r="300" spans="2:19" s="9" customFormat="1" ht="23.4">
      <c r="B300" s="10"/>
      <c r="D300" s="10"/>
      <c r="E300" s="10"/>
      <c r="F300" s="10"/>
      <c r="G300" s="10"/>
      <c r="H300" s="10"/>
      <c r="I300" s="10"/>
      <c r="J300" s="10"/>
      <c r="K300" s="10"/>
      <c r="L300" s="10"/>
      <c r="M300" s="10"/>
      <c r="N300" s="10"/>
      <c r="O300" s="10"/>
      <c r="P300" s="10"/>
      <c r="Q300" s="10"/>
      <c r="R300" s="10"/>
      <c r="S300" s="10"/>
    </row>
    <row r="301" spans="2:19" s="9" customFormat="1" ht="23.4">
      <c r="B301" s="10"/>
      <c r="D301" s="10"/>
      <c r="E301" s="10"/>
      <c r="F301" s="10"/>
      <c r="G301" s="10"/>
      <c r="H301" s="10"/>
      <c r="I301" s="10"/>
      <c r="J301" s="10"/>
      <c r="K301" s="10"/>
      <c r="L301" s="10"/>
      <c r="M301" s="10"/>
      <c r="N301" s="10"/>
      <c r="O301" s="10"/>
      <c r="P301" s="10"/>
      <c r="Q301" s="10"/>
      <c r="R301" s="10"/>
      <c r="S301" s="10"/>
    </row>
    <row r="302" spans="2:19" s="9" customFormat="1" ht="23.4">
      <c r="B302" s="10"/>
      <c r="D302" s="10"/>
      <c r="E302" s="10"/>
      <c r="F302" s="10"/>
      <c r="G302" s="10"/>
      <c r="H302" s="10"/>
      <c r="I302" s="10"/>
      <c r="J302" s="10"/>
      <c r="K302" s="10"/>
      <c r="L302" s="10"/>
      <c r="M302" s="10"/>
      <c r="N302" s="10"/>
      <c r="O302" s="10"/>
      <c r="P302" s="10"/>
      <c r="Q302" s="10"/>
      <c r="R302" s="10"/>
      <c r="S302" s="10"/>
    </row>
    <row r="303" spans="2:19" s="9" customFormat="1" ht="23.4">
      <c r="B303" s="10"/>
      <c r="D303" s="10"/>
      <c r="E303" s="10"/>
      <c r="F303" s="10"/>
      <c r="G303" s="10"/>
      <c r="H303" s="10"/>
      <c r="I303" s="10"/>
      <c r="J303" s="10"/>
      <c r="K303" s="10"/>
      <c r="L303" s="10"/>
      <c r="M303" s="10"/>
      <c r="N303" s="10"/>
      <c r="O303" s="10"/>
      <c r="P303" s="10"/>
      <c r="Q303" s="10"/>
      <c r="R303" s="10"/>
      <c r="S303" s="10"/>
    </row>
    <row r="304" spans="2:19" s="9" customFormat="1" ht="23.4">
      <c r="B304" s="10"/>
      <c r="D304" s="10"/>
      <c r="E304" s="10"/>
      <c r="F304" s="10"/>
      <c r="G304" s="10"/>
      <c r="H304" s="10"/>
      <c r="I304" s="10"/>
      <c r="J304" s="10"/>
      <c r="K304" s="10"/>
      <c r="L304" s="10"/>
      <c r="M304" s="10"/>
      <c r="N304" s="10"/>
      <c r="O304" s="10"/>
      <c r="P304" s="10"/>
      <c r="Q304" s="10"/>
      <c r="R304" s="10"/>
      <c r="S304" s="10"/>
    </row>
    <row r="305" spans="2:19" s="9" customFormat="1" ht="23.4">
      <c r="B305" s="10"/>
      <c r="D305" s="10"/>
      <c r="E305" s="10"/>
      <c r="F305" s="10"/>
      <c r="G305" s="10"/>
      <c r="H305" s="10"/>
      <c r="I305" s="10"/>
      <c r="J305" s="10"/>
      <c r="K305" s="10"/>
      <c r="L305" s="10"/>
      <c r="M305" s="10"/>
      <c r="N305" s="10"/>
      <c r="O305" s="10"/>
      <c r="P305" s="10"/>
      <c r="Q305" s="10"/>
      <c r="R305" s="10"/>
      <c r="S305" s="10"/>
    </row>
    <row r="306" spans="2:19" s="9" customFormat="1" ht="23.4">
      <c r="B306" s="10"/>
      <c r="D306" s="10"/>
      <c r="E306" s="10"/>
      <c r="F306" s="10"/>
      <c r="G306" s="10"/>
      <c r="H306" s="10"/>
      <c r="I306" s="10"/>
      <c r="J306" s="10"/>
      <c r="K306" s="10"/>
      <c r="L306" s="10"/>
      <c r="M306" s="10"/>
      <c r="N306" s="10"/>
      <c r="O306" s="10"/>
      <c r="P306" s="10"/>
      <c r="Q306" s="10"/>
      <c r="R306" s="10"/>
      <c r="S306" s="10"/>
    </row>
    <row r="307" spans="2:19" s="9" customFormat="1" ht="23.4">
      <c r="B307" s="10"/>
      <c r="D307" s="10"/>
      <c r="E307" s="10"/>
      <c r="F307" s="10"/>
      <c r="G307" s="10"/>
      <c r="H307" s="10"/>
      <c r="I307" s="10"/>
      <c r="J307" s="10"/>
      <c r="K307" s="10"/>
      <c r="L307" s="10"/>
      <c r="M307" s="10"/>
      <c r="N307" s="10"/>
      <c r="O307" s="10"/>
      <c r="P307" s="10"/>
      <c r="Q307" s="10"/>
      <c r="R307" s="10"/>
      <c r="S307" s="10"/>
    </row>
    <row r="308" spans="2:19" s="9" customFormat="1" ht="23.4">
      <c r="B308" s="10"/>
      <c r="D308" s="10"/>
      <c r="E308" s="10"/>
      <c r="F308" s="10"/>
      <c r="G308" s="10"/>
      <c r="H308" s="10"/>
      <c r="I308" s="10"/>
      <c r="J308" s="10"/>
      <c r="K308" s="10"/>
      <c r="L308" s="10"/>
      <c r="M308" s="10"/>
      <c r="N308" s="10"/>
      <c r="O308" s="10"/>
      <c r="P308" s="10"/>
      <c r="Q308" s="10"/>
      <c r="R308" s="10"/>
      <c r="S308" s="10"/>
    </row>
    <row r="309" spans="2:19" s="9" customFormat="1" ht="23.4">
      <c r="B309" s="10"/>
      <c r="D309" s="10"/>
      <c r="E309" s="10"/>
      <c r="F309" s="10"/>
      <c r="G309" s="10"/>
      <c r="H309" s="10"/>
      <c r="I309" s="10"/>
      <c r="J309" s="10"/>
      <c r="K309" s="10"/>
      <c r="L309" s="10"/>
      <c r="M309" s="10"/>
      <c r="N309" s="10"/>
      <c r="O309" s="10"/>
      <c r="P309" s="10"/>
      <c r="Q309" s="10"/>
      <c r="R309" s="10"/>
      <c r="S309" s="10"/>
    </row>
    <row r="310" spans="2:19" s="9" customFormat="1" ht="23.4">
      <c r="B310" s="10"/>
      <c r="D310" s="10"/>
      <c r="E310" s="10"/>
      <c r="F310" s="10"/>
      <c r="G310" s="10"/>
      <c r="H310" s="10"/>
      <c r="I310" s="10"/>
      <c r="J310" s="10"/>
      <c r="K310" s="10"/>
      <c r="L310" s="10"/>
      <c r="M310" s="10"/>
      <c r="N310" s="10"/>
      <c r="O310" s="10"/>
      <c r="P310" s="10"/>
      <c r="Q310" s="10"/>
      <c r="R310" s="10"/>
      <c r="S310" s="10"/>
    </row>
    <row r="311" spans="2:19" s="9" customFormat="1" ht="23.4">
      <c r="B311" s="10"/>
      <c r="D311" s="10"/>
      <c r="E311" s="10"/>
      <c r="F311" s="10"/>
      <c r="G311" s="10"/>
      <c r="H311" s="10"/>
      <c r="I311" s="10"/>
      <c r="J311" s="10"/>
      <c r="K311" s="10"/>
      <c r="L311" s="10"/>
      <c r="M311" s="10"/>
      <c r="N311" s="10"/>
      <c r="O311" s="10"/>
      <c r="P311" s="10"/>
      <c r="Q311" s="10"/>
      <c r="R311" s="10"/>
      <c r="S311" s="10"/>
    </row>
    <row r="312" spans="2:19" s="9" customFormat="1" ht="23.4">
      <c r="B312" s="10"/>
      <c r="D312" s="10"/>
      <c r="E312" s="10"/>
      <c r="F312" s="10"/>
      <c r="G312" s="10"/>
      <c r="H312" s="10"/>
      <c r="I312" s="10"/>
      <c r="J312" s="10"/>
      <c r="K312" s="10"/>
      <c r="L312" s="10"/>
      <c r="M312" s="10"/>
      <c r="N312" s="10"/>
      <c r="O312" s="10"/>
      <c r="P312" s="10"/>
      <c r="Q312" s="10"/>
      <c r="R312" s="10"/>
      <c r="S312" s="10"/>
    </row>
    <row r="313" spans="2:19" s="9" customFormat="1" ht="23.4">
      <c r="B313" s="10"/>
      <c r="D313" s="10"/>
      <c r="E313" s="10"/>
      <c r="F313" s="10"/>
      <c r="G313" s="10"/>
      <c r="H313" s="10"/>
      <c r="I313" s="10"/>
      <c r="J313" s="10"/>
      <c r="K313" s="10"/>
      <c r="L313" s="10"/>
      <c r="M313" s="10"/>
      <c r="N313" s="10"/>
      <c r="O313" s="10"/>
      <c r="P313" s="10"/>
      <c r="Q313" s="10"/>
      <c r="R313" s="10"/>
      <c r="S313" s="10"/>
    </row>
    <row r="314" spans="2:19" s="9" customFormat="1" ht="23.4">
      <c r="B314" s="10"/>
      <c r="D314" s="10"/>
      <c r="E314" s="10"/>
      <c r="F314" s="10"/>
      <c r="G314" s="10"/>
      <c r="H314" s="10"/>
      <c r="I314" s="10"/>
      <c r="J314" s="10"/>
      <c r="K314" s="10"/>
      <c r="L314" s="10"/>
      <c r="M314" s="10"/>
      <c r="N314" s="10"/>
      <c r="O314" s="10"/>
      <c r="P314" s="10"/>
      <c r="Q314" s="10"/>
      <c r="R314" s="10"/>
      <c r="S314" s="10"/>
    </row>
    <row r="315" spans="2:19" s="9" customFormat="1" ht="23.4">
      <c r="B315" s="10"/>
      <c r="D315" s="10"/>
      <c r="E315" s="10"/>
      <c r="F315" s="10"/>
      <c r="G315" s="10"/>
      <c r="H315" s="10"/>
      <c r="I315" s="10"/>
      <c r="J315" s="10"/>
      <c r="K315" s="10"/>
      <c r="L315" s="10"/>
      <c r="M315" s="10"/>
      <c r="N315" s="10"/>
      <c r="O315" s="10"/>
      <c r="P315" s="10"/>
      <c r="Q315" s="10"/>
      <c r="R315" s="10"/>
      <c r="S315" s="10"/>
    </row>
    <row r="316" spans="2:19" s="9" customFormat="1" ht="23.4">
      <c r="B316" s="10"/>
      <c r="D316" s="10"/>
      <c r="E316" s="10"/>
      <c r="F316" s="10"/>
      <c r="G316" s="10"/>
      <c r="H316" s="10"/>
      <c r="I316" s="10"/>
      <c r="J316" s="10"/>
      <c r="K316" s="10"/>
      <c r="L316" s="10"/>
      <c r="M316" s="10"/>
      <c r="N316" s="10"/>
      <c r="O316" s="10"/>
      <c r="P316" s="10"/>
      <c r="Q316" s="10"/>
      <c r="R316" s="10"/>
      <c r="S316" s="10"/>
    </row>
    <row r="317" spans="2:19" s="9" customFormat="1" ht="23.4">
      <c r="B317" s="10"/>
      <c r="D317" s="10"/>
      <c r="E317" s="10"/>
      <c r="F317" s="10"/>
      <c r="G317" s="10"/>
      <c r="H317" s="10"/>
      <c r="I317" s="10"/>
      <c r="J317" s="10"/>
      <c r="K317" s="10"/>
      <c r="L317" s="10"/>
      <c r="M317" s="10"/>
      <c r="N317" s="10"/>
      <c r="O317" s="10"/>
      <c r="P317" s="10"/>
      <c r="Q317" s="10"/>
      <c r="R317" s="10"/>
      <c r="S317" s="10"/>
    </row>
    <row r="318" spans="2:19" s="9" customFormat="1" ht="23.4">
      <c r="B318" s="10"/>
      <c r="D318" s="10"/>
      <c r="E318" s="10"/>
      <c r="F318" s="10"/>
      <c r="G318" s="10"/>
      <c r="H318" s="10"/>
      <c r="I318" s="10"/>
      <c r="J318" s="10"/>
      <c r="K318" s="10"/>
      <c r="L318" s="10"/>
      <c r="M318" s="10"/>
      <c r="N318" s="10"/>
      <c r="O318" s="10"/>
      <c r="P318" s="10"/>
      <c r="Q318" s="10"/>
      <c r="R318" s="10"/>
      <c r="S318" s="10"/>
    </row>
    <row r="319" spans="2:19" s="9" customFormat="1" ht="23.4">
      <c r="B319" s="10"/>
      <c r="D319" s="10"/>
      <c r="E319" s="10"/>
      <c r="F319" s="10"/>
      <c r="G319" s="10"/>
      <c r="H319" s="10"/>
      <c r="I319" s="10"/>
      <c r="J319" s="10"/>
      <c r="K319" s="10"/>
      <c r="L319" s="10"/>
      <c r="M319" s="10"/>
      <c r="N319" s="10"/>
      <c r="O319" s="10"/>
      <c r="P319" s="10"/>
      <c r="Q319" s="10"/>
      <c r="R319" s="10"/>
      <c r="S319" s="10"/>
    </row>
    <row r="320" spans="2:19" s="9" customFormat="1" ht="23.4">
      <c r="B320" s="10"/>
      <c r="D320" s="10"/>
      <c r="E320" s="10"/>
      <c r="F320" s="10"/>
      <c r="G320" s="10"/>
      <c r="H320" s="10"/>
      <c r="I320" s="10"/>
      <c r="J320" s="10"/>
      <c r="K320" s="10"/>
      <c r="L320" s="10"/>
      <c r="M320" s="10"/>
      <c r="N320" s="10"/>
      <c r="O320" s="10"/>
      <c r="P320" s="10"/>
      <c r="Q320" s="10"/>
      <c r="R320" s="10"/>
      <c r="S320" s="10"/>
    </row>
    <row r="321" spans="2:19" s="9" customFormat="1" ht="23.4">
      <c r="B321" s="10"/>
      <c r="D321" s="10"/>
      <c r="E321" s="10"/>
      <c r="F321" s="10"/>
      <c r="G321" s="10"/>
      <c r="H321" s="10"/>
      <c r="I321" s="10"/>
      <c r="J321" s="10"/>
      <c r="K321" s="10"/>
      <c r="L321" s="10"/>
      <c r="M321" s="10"/>
      <c r="N321" s="10"/>
      <c r="O321" s="10"/>
      <c r="P321" s="10"/>
      <c r="Q321" s="10"/>
      <c r="R321" s="10"/>
      <c r="S321" s="10"/>
    </row>
    <row r="322" spans="2:19" s="9" customFormat="1" ht="23.4">
      <c r="B322" s="10"/>
      <c r="D322" s="10"/>
      <c r="E322" s="10"/>
      <c r="F322" s="10"/>
      <c r="G322" s="10"/>
      <c r="H322" s="10"/>
      <c r="I322" s="10"/>
      <c r="J322" s="10"/>
      <c r="K322" s="10"/>
      <c r="L322" s="10"/>
      <c r="M322" s="10"/>
      <c r="N322" s="10"/>
      <c r="O322" s="10"/>
      <c r="P322" s="10"/>
      <c r="Q322" s="10"/>
      <c r="R322" s="10"/>
      <c r="S322" s="10"/>
    </row>
    <row r="323" spans="2:19" s="9" customFormat="1" ht="23.4">
      <c r="B323" s="10"/>
      <c r="D323" s="10"/>
      <c r="E323" s="10"/>
      <c r="F323" s="10"/>
      <c r="G323" s="10"/>
      <c r="H323" s="10"/>
      <c r="I323" s="10"/>
      <c r="J323" s="10"/>
      <c r="K323" s="10"/>
      <c r="L323" s="10"/>
      <c r="M323" s="10"/>
      <c r="N323" s="10"/>
      <c r="O323" s="10"/>
      <c r="P323" s="10"/>
      <c r="Q323" s="10"/>
      <c r="R323" s="10"/>
      <c r="S323" s="10"/>
    </row>
    <row r="324" spans="2:19" s="9" customFormat="1" ht="23.4">
      <c r="B324" s="10"/>
      <c r="D324" s="10"/>
      <c r="E324" s="10"/>
      <c r="F324" s="10"/>
      <c r="G324" s="10"/>
      <c r="H324" s="10"/>
      <c r="I324" s="10"/>
      <c r="J324" s="10"/>
      <c r="K324" s="10"/>
      <c r="L324" s="10"/>
      <c r="M324" s="10"/>
      <c r="N324" s="10"/>
      <c r="O324" s="10"/>
      <c r="P324" s="10"/>
      <c r="Q324" s="10"/>
      <c r="R324" s="10"/>
      <c r="S324" s="10"/>
    </row>
    <row r="325" spans="2:19" s="9" customFormat="1" ht="23.4">
      <c r="B325" s="10"/>
      <c r="D325" s="10"/>
      <c r="E325" s="10"/>
      <c r="F325" s="10"/>
      <c r="G325" s="10"/>
      <c r="H325" s="10"/>
      <c r="I325" s="10"/>
      <c r="J325" s="10"/>
      <c r="K325" s="10"/>
      <c r="L325" s="10"/>
      <c r="M325" s="10"/>
      <c r="N325" s="10"/>
      <c r="O325" s="10"/>
      <c r="P325" s="10"/>
      <c r="Q325" s="10"/>
      <c r="R325" s="10"/>
      <c r="S325" s="10"/>
    </row>
    <row r="326" spans="2:19" s="9" customFormat="1" ht="23.4">
      <c r="B326" s="10"/>
      <c r="D326" s="10"/>
      <c r="E326" s="10"/>
      <c r="F326" s="10"/>
      <c r="G326" s="10"/>
      <c r="H326" s="10"/>
      <c r="I326" s="10"/>
      <c r="J326" s="10"/>
      <c r="K326" s="10"/>
      <c r="L326" s="10"/>
      <c r="M326" s="10"/>
      <c r="N326" s="10"/>
      <c r="O326" s="10"/>
      <c r="P326" s="10"/>
      <c r="Q326" s="10"/>
      <c r="R326" s="10"/>
      <c r="S326" s="10"/>
    </row>
  </sheetData>
  <pageMargins left="0.74803149606299202" right="0.31496062992126" top="0.66929133858267698" bottom="0.31496062992126" header="0.31496062992126" footer="0.31496062992126"/>
  <pageSetup paperSize="9" scale="64" fitToHeight="7" orientation="portrait" cellComments="asDisplayed" r:id="rId1"/>
  <headerFooter differentOddEven="1">
    <oddHeader>&amp;R&amp;"Arial,Italic"&amp;12For internal use only</oddHeader>
    <evenHeader>&amp;R&amp;"Arial,Italic"&amp;12For internal use only</evenHeader>
  </headerFooter>
  <rowBreaks count="5" manualBreakCount="5">
    <brk id="45" max="10" man="1"/>
    <brk id="110" max="10" man="1"/>
    <brk id="141" max="10" man="1"/>
    <brk id="188" max="10" man="1"/>
    <brk id="236" max="1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01277c1-2df2-4832-8fa6-3e4be023b681">
      <Terms xmlns="http://schemas.microsoft.com/office/infopath/2007/PartnerControls"/>
    </lcf76f155ced4ddcb4097134ff3c332f>
    <TaxCatchAll xmlns="7b903913-9dbe-43ca-9fca-21f547f92dc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D00C34E844E04DB33D6A74B5CC90A4" ma:contentTypeVersion="17" ma:contentTypeDescription="Create a new document." ma:contentTypeScope="" ma:versionID="01b9f688f721cf6246a6b05630fe7fa8">
  <xsd:schema xmlns:xsd="http://www.w3.org/2001/XMLSchema" xmlns:xs="http://www.w3.org/2001/XMLSchema" xmlns:p="http://schemas.microsoft.com/office/2006/metadata/properties" xmlns:ns2="a01277c1-2df2-4832-8fa6-3e4be023b681" xmlns:ns3="7b903913-9dbe-43ca-9fca-21f547f92dc5" targetNamespace="http://schemas.microsoft.com/office/2006/metadata/properties" ma:root="true" ma:fieldsID="b5744c9520eee5a85ad17fa8aa0e51f2" ns2:_="" ns3:_="">
    <xsd:import namespace="a01277c1-2df2-4832-8fa6-3e4be023b681"/>
    <xsd:import namespace="7b903913-9dbe-43ca-9fca-21f547f92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DateTaken"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277c1-2df2-4832-8fa6-3e4be023b6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903913-9dbe-43ca-9fca-21f547f92dc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a08c0b1-0cca-48a3-953b-92aa60574f6a}" ma:internalName="TaxCatchAll" ma:showField="CatchAllData" ma:web="7b903913-9dbe-43ca-9fca-21f547f92dc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E6D290-F1DC-4336-B454-813F34630F99}">
  <ds:schemaRefs>
    <ds:schemaRef ds:uri="http://schemas.openxmlformats.org/package/2006/metadata/core-properties"/>
    <ds:schemaRef ds:uri="a01277c1-2df2-4832-8fa6-3e4be023b681"/>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7b903913-9dbe-43ca-9fca-21f547f92dc5"/>
    <ds:schemaRef ds:uri="http://www.w3.org/XML/1998/namespace"/>
    <ds:schemaRef ds:uri="http://purl.org/dc/dcmitype/"/>
  </ds:schemaRefs>
</ds:datastoreItem>
</file>

<file path=customXml/itemProps2.xml><?xml version="1.0" encoding="utf-8"?>
<ds:datastoreItem xmlns:ds="http://schemas.openxmlformats.org/officeDocument/2006/customXml" ds:itemID="{C71E9C65-91A9-4FAF-9355-5EB7445E9E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277c1-2df2-4832-8fa6-3e4be023b681"/>
    <ds:schemaRef ds:uri="7b903913-9dbe-43ca-9fca-21f547f92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F44F74-8676-475B-9291-F383E3E43A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BS</vt:lpstr>
      <vt:lpstr>PL</vt:lpstr>
      <vt:lpstr>Consolidated</vt:lpstr>
      <vt:lpstr>The Company only</vt:lpstr>
      <vt:lpstr>CE(C)</vt:lpstr>
      <vt:lpstr>CE(S)</vt:lpstr>
      <vt:lpstr>CF</vt:lpstr>
      <vt:lpstr>CI (1 statement)</vt:lpstr>
      <vt:lpstr>BS!Print_Area</vt:lpstr>
      <vt:lpstr>'CE(C)'!Print_Area</vt:lpstr>
      <vt:lpstr>'CE(S)'!Print_Area</vt:lpstr>
      <vt:lpstr>CF!Print_Area</vt:lpstr>
      <vt:lpstr>'CI (1 statement)'!Print_Area</vt:lpstr>
      <vt:lpstr>Consolidated!Print_Area</vt:lpstr>
      <vt:lpstr>PL!Print_Area</vt:lpstr>
      <vt:lpstr>'The Company only'!Print_Area</vt:lpstr>
    </vt:vector>
  </TitlesOfParts>
  <Manager/>
  <Company>Ernst &amp; Young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Ernst &amp; Young</dc:creator>
  <cp:keywords/>
  <dc:description/>
  <cp:lastModifiedBy>Duangrat Wongsaengthip</cp:lastModifiedBy>
  <cp:revision/>
  <cp:lastPrinted>2026-02-20T03:00:15Z</cp:lastPrinted>
  <dcterms:created xsi:type="dcterms:W3CDTF">2011-03-08T09:02:15Z</dcterms:created>
  <dcterms:modified xsi:type="dcterms:W3CDTF">2026-02-23T09:45:43Z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leName">
    <vt:lpwstr/>
  </property>
  <property fmtid="{D5CDD505-2E9C-101B-9397-08002B2CF9AE}" pid="3" name="ContentTypeId">
    <vt:lpwstr>0x01010013D00C34E844E04DB33D6A74B5CC90A4</vt:lpwstr>
  </property>
  <property fmtid="{D5CDD505-2E9C-101B-9397-08002B2CF9AE}" pid="4" name="MediaServiceImageTags">
    <vt:lpwstr/>
  </property>
</Properties>
</file>